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<sst xmlns="http://schemas.openxmlformats.org/spreadsheetml/2006/main" count="664" uniqueCount="456">
  <si>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</si>
  <si>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</si>
  <si>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</si>
  <si>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</si>
  <si>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</si>
  <si>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</si>
  <si>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</si>
  <si>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</si>
  <si>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</si>
  <si>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</si>
  <si>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</si>
  <si>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</si>
  <si>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</si>
  <si>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</si>
  <si>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</si>
  <si>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</si>
  <si>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</si>
  <si>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</si>
  <si>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</si>
  <si>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</si>
  <si>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</si>
  <si>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</si>
  <si>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</si>
  <si>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</si>
  <si>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</si>
  <si>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</si>
  <si>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</si>
  <si>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</si>
  <si>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</si>
  <si>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</si>
  <si>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</si>
  <si>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</si>
  <si>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</si>
  <si>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</si>
  <si>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</si>
  <si>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</si>
  <si>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</si>
  <si>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</si>
  <si>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</si>
  <si>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</si>
  <si>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</si>
  <si>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</si>
  <si>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</si>
  <si>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</si>
  <si>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</si>
  <si>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</si>
  <si>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</si>
  <si>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</si>
  <si>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</si>
  <si>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</si>
  <si>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</si>
  <si>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</si>
  <si>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</si>
  <si>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</si>
  <si>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</si>
  <si>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</si>
  <si>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</si>
  <si>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</si>
  <si>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</si>
  <si>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</si>
  <si>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</si>
  <si>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</si>
  <si>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</si>
  <si>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</si>
  <si>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</si>
  <si>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</si>
  <si>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</si>
  <si>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</si>
  <si>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</si>
  <si>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</si>
  <si>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</si>
  <si>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</si>
  <si>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</si>
  <si>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</si>
  <si>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</si>
  <si>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</si>
  <si>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</si>
  <si>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</si>
  <si>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</si>
  <si>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</si>
  <si>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</si>
  <si>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</si>
  <si>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</si>
  <si>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</si>
  <si>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</si>
  <si>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</si>
  <si>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</si>
  <si>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</si>
  <si>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</si>
  <si>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</si>
  <si>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</si>
  <si>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</si>
  <si>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</si>
  <si>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</si>
  <si>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</si>
  <si>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</si>
  <si>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</si>
  <si>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</si>
  <si>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</si>
  <si>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</si>
  <si>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</si>
  <si>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</si>
  <si>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</si>
  <si>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</si>
  <si>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</si>
  <si>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</si>
  <si>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</si>
  <si>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</si>
  <si>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</si>
  <si>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</si>
  <si>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</si>
  <si>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</si>
  <si>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</si>
  <si>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</si>
  <si>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</si>
  <si>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</si>
  <si>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</si>
  <si>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</si>
  <si>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</si>
  <si>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</si>
  <si>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FISCALÍA ESPECIALIZADA EN COMBATE A LA CORRUPCIÓN DEL ESTADO DE CAMPECHE (a)</t>
  </si>
  <si>
    <t>Al 31 de diciembre de 2019 y al 31 de Marzo de 2020 (b)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</si>
  <si>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</si>
  <si>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</si>
  <si>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</si>
  <si>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</si>
  <si>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</si>
  <si>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</si>
  <si>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</si>
  <si>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</si>
  <si>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</si>
  <si>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</si>
  <si>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</si>
  <si>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</si>
  <si>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</si>
  <si>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</si>
  <si>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</si>
  <si>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</si>
  <si>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</si>
  <si>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</si>
  <si>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</si>
  <si>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</si>
  <si>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</si>
  <si>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</si>
  <si>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</si>
  <si>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</si>
  <si>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</si>
  <si>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</si>
  <si>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</si>
  <si>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</si>
  <si>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</si>
  <si>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</si>
  <si>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</si>
  <si>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</si>
  <si>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</si>
  <si>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</si>
  <si>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</si>
  <si>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</si>
  <si>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</si>
  <si>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</si>
  <si>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</si>
  <si>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</si>
  <si>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</si>
  <si>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</si>
  <si>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</si>
  <si>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</si>
  <si>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</si>
  <si>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</si>
  <si>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</si>
  <si>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</si>
  <si>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</si>
  <si>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</si>
  <si>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</si>
  <si>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31 de Marzo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</si>
  <si>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</si>
  <si>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</si>
  <si>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</si>
  <si>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</si>
  <si>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</si>
  <si>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</si>
  <si>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</si>
  <si>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</si>
  <si>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</si>
  <si>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</si>
  <si>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</si>
  <si>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</si>
  <si>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</si>
  <si>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</si>
  <si>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</si>
  <si>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</si>
  <si>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</si>
  <si>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</si>
  <si>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</si>
  <si>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</si>
  <si>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</si>
  <si>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</si>
  <si>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</si>
  <si>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</si>
  <si>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</si>
  <si>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</si>
  <si>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</si>
  <si>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</si>
  <si>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</si>
  <si>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</si>
  <si>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</si>
  <si>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</si>
  <si>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</si>
  <si>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</si>
  <si>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</si>
  <si>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</si>
  <si>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</si>
  <si>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</si>
  <si>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</si>
  <si>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</si>
  <si>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</si>
  <si>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</si>
  <si>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</si>
  <si>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</si>
  <si>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</si>
  <si>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</si>
  <si>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</si>
  <si>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</si>
  <si>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</si>
  <si>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</si>
  <si>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</si>
  <si>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</si>
  <si>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</si>
  <si>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</si>
  <si>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</si>
  <si>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</si>
  <si>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</si>
  <si>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</si>
  <si>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</si>
  <si>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</si>
  <si>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</si>
  <si>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</si>
  <si>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</si>
  <si>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</si>
  <si>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</si>
  <si>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</si>
  <si>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</si>
  <si>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</si>
  <si>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</si>
  <si>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</si>
  <si>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</si>
  <si>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</si>
  <si>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</si>
  <si>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</si>
  <si>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</si>
  <si>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</si>
  <si>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</si>
  <si>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</si>
  <si>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</si>
  <si>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</si>
  <si>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</si>
  <si>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</si>
  <si>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</si>
  <si>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</si>
  <si>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</si>
  <si>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</si>
  <si>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</si>
  <si>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</si>
  <si>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</si>
  <si>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</si>
  <si>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</si>
  <si>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</si>
  <si>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</si>
  <si>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</si>
  <si>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</si>
  <si>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</si>
  <si>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</si>
  <si>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</si>
  <si>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</si>
  <si>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</si>
  <si>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</si>
  <si>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</si>
  <si>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</si>
  <si>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</si>
  <si>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</si>
  <si>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</si>
  <si>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</si>
  <si>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</si>
  <si>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</si>
  <si>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</si>
  <si>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</si>
  <si>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</si>
  <si>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</si>
  <si>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</si>
  <si>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</si>
  <si>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</si>
  <si>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</si>
  <si>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</si>
  <si>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</si>
  <si>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</si>
  <si>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</si>
  <si>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</si>
  <si>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</si>
  <si>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</si>
  <si>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</si>
  <si>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</si>
  <si>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</si>
  <si>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</si>
  <si>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</si>
  <si>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</si>
  <si>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</si>
  <si>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</si>
  <si>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</si>
  <si>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</si>
  <si>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</si>
  <si>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</si>
  <si>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</si>
  <si>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</si>
  <si>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</si>
  <si>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</si>
  <si>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</si>
  <si>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</si>
  <si>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</si>
  <si>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</si>
  <si>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</si>
  <si>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</si>
  <si>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</si>
  <si>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</si>
  <si>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</si>
  <si>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</si>
  <si>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</si>
  <si>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</si>
  <si>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</si>
  <si>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</si>
  <si>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</si>
  <si>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</si>
  <si>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</si>
  <si>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</si>
  <si>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</si>
  <si>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</si>
  <si>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</si>
  <si>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</si>
  <si>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</si>
  <si>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</si>
  <si>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</si>
  <si>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</si>
  <si>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</si>
  <si>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</si>
  <si>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</si>
  <si>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</si>
  <si>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</si>
  <si>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</si>
  <si>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</si>
  <si>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</si>
  <si>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</si>
  <si>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</si>
  <si>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</si>
  <si>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</si>
  <si>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</si>
  <si>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</si>
  <si>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</si>
  <si>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</si>
  <si>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</si>
  <si>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</si>
  <si>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</si>
  <si>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</si>
  <si>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</si>
  <si>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</si>
  <si>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</si>
  <si>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</si>
  <si>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</si>
  <si>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</si>
  <si>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</si>
  <si>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</si>
  <si>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</si>
  <si>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</si>
  <si>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</si>
  <si>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</si>
  <si>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</si>
  <si>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</si>
  <si>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</si>
  <si>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</si>
  <si>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</si>
  <si>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</si>
  <si>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</si>
  <si>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</si>
  <si>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</si>
  <si>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</si>
  <si>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</si>
  <si>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</si>
  <si>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</si>
  <si>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</si>
  <si>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</si>
  <si>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</si>
  <si>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</si>
  <si>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</si>
  <si>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</si>
  <si>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</si>
  <si>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</si>
  <si>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</si>
  <si>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</si>
  <si>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</si>
  <si>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Unidad de Derechos Humanos</t>
  </si>
  <si>
    <t>Unidad de Tecnologías de Información</t>
  </si>
  <si>
    <t>Unidad de Capacitación</t>
  </si>
  <si>
    <t>Unidad de Transparencia</t>
  </si>
  <si>
    <t>Coordinación Administrativa</t>
  </si>
  <si>
    <t>Vice Fiscalìa Especializada</t>
  </si>
  <si>
    <t>Organo Interno de Control</t>
  </si>
  <si>
    <t>Fiscalìa Especializada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</si>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</sst>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0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6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865804.16</v>
      </c>
      <c r="D9" s="9">
        <f>SUM(D10:D16)</f>
        <v>1763254.29</v>
      </c>
      <c r="E9" s="11" t="s">
        <v>8</v>
      </c>
      <c r="F9" s="9">
        <f>SUM(F10:F18)</f>
        <v>571180.13</v>
      </c>
      <c r="G9" s="9">
        <f>SUM(G10:G18)</f>
        <v>422501.55000000005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400081.63</v>
      </c>
      <c r="G10" s="9">
        <v>249471.79</v>
      </c>
    </row>
    <row r="11" spans="2:7" ht="12.75">
      <c r="B11" s="12" t="s">
        <v>11</v>
      </c>
      <c r="C11" s="9">
        <v>825804.16</v>
      </c>
      <c r="D11" s="9">
        <v>1733254.29</v>
      </c>
      <c r="E11" s="13" t="s">
        <v>12</v>
      </c>
      <c r="F11" s="9">
        <v>0</v>
      </c>
      <c r="G11" s="9">
        <v>15685.41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30000</v>
      </c>
      <c r="D15" s="9">
        <v>30000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171098.5</v>
      </c>
      <c r="G16" s="9">
        <v>157344.35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865804.16</v>
      </c>
      <c r="D47" s="9">
        <f>D9+D17+D25+D31+D37+D38+D41</f>
        <v>1763254.29</v>
      </c>
      <c r="E47" s="8" t="s">
        <v>82</v>
      </c>
      <c r="F47" s="9">
        <f>F9+F19+F23+F26+F27+F31+F38+F42</f>
        <v>571180.13</v>
      </c>
      <c r="G47" s="9">
        <f>G9+G19+G23+G26+G27+G31+G38+G42</f>
        <v>422501.55000000005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925668.5</v>
      </c>
      <c r="D53" s="9">
        <v>652468.5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157064</v>
      </c>
      <c r="D54" s="9">
        <v>157064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-174402.87</v>
      </c>
      <c r="D55" s="9">
        <v>-147000.87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571180.13</v>
      </c>
      <c r="G59" s="9">
        <f>G47+G57</f>
        <v>422501.55000000005</v>
      </c>
    </row>
    <row r="60" spans="2:7" ht="25.5">
      <c r="B60" s="6" t="s">
        <v>102</v>
      </c>
      <c r="C60" s="9">
        <f>SUM(C50:C58)</f>
        <v>908329.63</v>
      </c>
      <c r="D60" s="9">
        <f>SUM(D50:D58)</f>
        <v>662531.63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1774133.79</v>
      </c>
      <c r="D62" s="9">
        <f>D47+D60</f>
        <v>2425785.92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1202953.66</v>
      </c>
      <c r="G68" s="9">
        <f>SUM(G69:G73)</f>
        <v>2003284.37</v>
      </c>
    </row>
    <row r="69" spans="2:7" ht="12.75">
      <c r="B69" s="10"/>
      <c r="C69" s="9"/>
      <c r="D69" s="9"/>
      <c r="E69" s="11" t="s">
        <v>110</v>
      </c>
      <c r="F69" s="9">
        <v>510422.18</v>
      </c>
      <c r="G69" s="9">
        <v>1619974.02</v>
      </c>
    </row>
    <row r="70" spans="2:7" ht="12.75">
      <c r="B70" s="10"/>
      <c r="C70" s="9"/>
      <c r="D70" s="9"/>
      <c r="E70" s="11" t="s">
        <v>111</v>
      </c>
      <c r="F70" s="9">
        <v>692531.48</v>
      </c>
      <c r="G70" s="9">
        <v>383310.35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1202953.66</v>
      </c>
      <c r="G79" s="9">
        <f>G63+G68+G75</f>
        <v>2003284.37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1774133.79</v>
      </c>
      <c r="G81" s="9">
        <f>G59+G79</f>
        <v>2425785.92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63" t="s">
        <v>120</v>
      </c>
      <c r="C2" s="62"/>
      <c r="D2" s="62"/>
      <c r="E2" s="62"/>
      <c r="F2" s="62"/>
      <c r="G2" s="62"/>
      <c r="H2" s="62"/>
      <c r="I2" s="61"/>
    </row>
    <row r="3" spans="2:9" ht="13.5" thickBot="1">
      <c r="B3" s="60" t="s">
        <v>174</v>
      </c>
      <c r="C3" s="59"/>
      <c r="D3" s="59"/>
      <c r="E3" s="59"/>
      <c r="F3" s="59"/>
      <c r="G3" s="59"/>
      <c r="H3" s="59"/>
      <c r="I3" s="58"/>
    </row>
    <row r="4" spans="2:9" ht="13.5" thickBot="1">
      <c r="B4" s="60" t="s">
        <v>173</v>
      </c>
      <c r="C4" s="59"/>
      <c r="D4" s="59"/>
      <c r="E4" s="59"/>
      <c r="F4" s="59"/>
      <c r="G4" s="59"/>
      <c r="H4" s="59"/>
      <c r="I4" s="58"/>
    </row>
    <row r="5" spans="2:9" ht="13.5" thickBot="1">
      <c r="B5" s="60" t="s">
        <v>1</v>
      </c>
      <c r="C5" s="59"/>
      <c r="D5" s="59"/>
      <c r="E5" s="59"/>
      <c r="F5" s="59"/>
      <c r="G5" s="59"/>
      <c r="H5" s="59"/>
      <c r="I5" s="58"/>
    </row>
    <row r="6" spans="2:9" ht="76.5">
      <c r="B6" s="57" t="s">
        <v>172</v>
      </c>
      <c r="C6" s="57" t="s">
        <v>171</v>
      </c>
      <c r="D6" s="57" t="s">
        <v>170</v>
      </c>
      <c r="E6" s="57" t="s">
        <v>169</v>
      </c>
      <c r="F6" s="57" t="s">
        <v>168</v>
      </c>
      <c r="G6" s="57" t="s">
        <v>167</v>
      </c>
      <c r="H6" s="57" t="s">
        <v>166</v>
      </c>
      <c r="I6" s="57" t="s">
        <v>165</v>
      </c>
    </row>
    <row r="7" spans="2:9" ht="13.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159</v>
      </c>
      <c r="H7" s="56" t="s">
        <v>158</v>
      </c>
      <c r="I7" s="56" t="s">
        <v>157</v>
      </c>
    </row>
    <row r="8" spans="2:9" ht="12.75" customHeight="1">
      <c r="B8" s="53" t="s">
        <v>156</v>
      </c>
      <c r="C8" s="38">
        <f>C9+C13</f>
        <v>0</v>
      </c>
      <c r="D8" s="38">
        <f>D9+D13</f>
        <v>0</v>
      </c>
      <c r="E8" s="38">
        <f>E9+E13</f>
        <v>0</v>
      </c>
      <c r="F8" s="38">
        <f>F9+F13</f>
        <v>0</v>
      </c>
      <c r="G8" s="38">
        <f>G9+G13</f>
        <v>0</v>
      </c>
      <c r="H8" s="38">
        <f>H9+H13</f>
        <v>0</v>
      </c>
      <c r="I8" s="38">
        <f>I9+I13</f>
        <v>0</v>
      </c>
    </row>
    <row r="9" spans="2:9" ht="12.75" customHeight="1">
      <c r="B9" s="53" t="s">
        <v>155</v>
      </c>
      <c r="C9" s="38">
        <f>SUM(C10:C12)</f>
        <v>0</v>
      </c>
      <c r="D9" s="38">
        <f>SUM(D10:D12)</f>
        <v>0</v>
      </c>
      <c r="E9" s="38">
        <f>SUM(E10:E12)</f>
        <v>0</v>
      </c>
      <c r="F9" s="38">
        <f>SUM(F10:F12)</f>
        <v>0</v>
      </c>
      <c r="G9" s="38">
        <f>SUM(G10:G12)</f>
        <v>0</v>
      </c>
      <c r="H9" s="38">
        <f>SUM(H10:H12)</f>
        <v>0</v>
      </c>
      <c r="I9" s="38">
        <f>SUM(I10:I12)</f>
        <v>0</v>
      </c>
    </row>
    <row r="10" spans="2:9" ht="12.75">
      <c r="B10" s="55" t="s">
        <v>154</v>
      </c>
      <c r="C10" s="38">
        <v>0</v>
      </c>
      <c r="D10" s="38">
        <v>0</v>
      </c>
      <c r="E10" s="38">
        <v>0</v>
      </c>
      <c r="F10" s="38"/>
      <c r="G10" s="36">
        <v>0</v>
      </c>
      <c r="H10" s="38">
        <v>0</v>
      </c>
      <c r="I10" s="38">
        <v>0</v>
      </c>
    </row>
    <row r="11" spans="2:9" ht="12.75">
      <c r="B11" s="55" t="s">
        <v>153</v>
      </c>
      <c r="C11" s="36">
        <v>0</v>
      </c>
      <c r="D11" s="36">
        <v>0</v>
      </c>
      <c r="E11" s="36">
        <v>0</v>
      </c>
      <c r="F11" s="36"/>
      <c r="G11" s="36">
        <v>0</v>
      </c>
      <c r="H11" s="36">
        <v>0</v>
      </c>
      <c r="I11" s="36">
        <v>0</v>
      </c>
    </row>
    <row r="12" spans="2:9" ht="12.75">
      <c r="B12" s="55" t="s">
        <v>152</v>
      </c>
      <c r="C12" s="36">
        <v>0</v>
      </c>
      <c r="D12" s="36">
        <v>0</v>
      </c>
      <c r="E12" s="36">
        <v>0</v>
      </c>
      <c r="F12" s="36"/>
      <c r="G12" s="36">
        <v>0</v>
      </c>
      <c r="H12" s="36">
        <v>0</v>
      </c>
      <c r="I12" s="36">
        <v>0</v>
      </c>
    </row>
    <row r="13" spans="2:9" ht="12.75" customHeight="1">
      <c r="B13" s="53" t="s">
        <v>151</v>
      </c>
      <c r="C13" s="38">
        <f>SUM(C14:C16)</f>
        <v>0</v>
      </c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SUM(H14:H16)</f>
        <v>0</v>
      </c>
      <c r="I13" s="38">
        <f>SUM(I14:I16)</f>
        <v>0</v>
      </c>
    </row>
    <row r="14" spans="2:9" ht="12.75">
      <c r="B14" s="55" t="s">
        <v>150</v>
      </c>
      <c r="C14" s="38">
        <v>0</v>
      </c>
      <c r="D14" s="38">
        <v>0</v>
      </c>
      <c r="E14" s="38">
        <v>0</v>
      </c>
      <c r="F14" s="38"/>
      <c r="G14" s="36">
        <v>0</v>
      </c>
      <c r="H14" s="38">
        <v>0</v>
      </c>
      <c r="I14" s="38">
        <v>0</v>
      </c>
    </row>
    <row r="15" spans="2:9" ht="12.75">
      <c r="B15" s="55" t="s">
        <v>149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6">
        <v>0</v>
      </c>
    </row>
    <row r="16" spans="2:9" ht="12.75">
      <c r="B16" s="55" t="s">
        <v>148</v>
      </c>
      <c r="C16" s="36">
        <v>0</v>
      </c>
      <c r="D16" s="36">
        <v>0</v>
      </c>
      <c r="E16" s="36">
        <v>0</v>
      </c>
      <c r="F16" s="36"/>
      <c r="G16" s="36">
        <v>0</v>
      </c>
      <c r="H16" s="36">
        <v>0</v>
      </c>
      <c r="I16" s="36">
        <v>0</v>
      </c>
    </row>
    <row r="17" spans="2:9" ht="12.75">
      <c r="B17" s="53" t="s">
        <v>147</v>
      </c>
      <c r="C17" s="38">
        <v>422501.55</v>
      </c>
      <c r="D17" s="54"/>
      <c r="E17" s="54"/>
      <c r="F17" s="54"/>
      <c r="G17" s="36">
        <v>571180.13</v>
      </c>
      <c r="H17" s="54"/>
      <c r="I17" s="54"/>
    </row>
    <row r="18" spans="2:9" ht="12.75">
      <c r="B18" s="37"/>
      <c r="C18" s="36"/>
      <c r="D18" s="36"/>
      <c r="E18" s="36"/>
      <c r="F18" s="36"/>
      <c r="G18" s="36"/>
      <c r="H18" s="36"/>
      <c r="I18" s="36"/>
    </row>
    <row r="19" spans="2:9" ht="12.75" customHeight="1">
      <c r="B19" s="50" t="s">
        <v>146</v>
      </c>
      <c r="C19" s="38">
        <f>C8+C17</f>
        <v>422501.55</v>
      </c>
      <c r="D19" s="38">
        <f>D8+D17</f>
        <v>0</v>
      </c>
      <c r="E19" s="38">
        <f>E8+E17</f>
        <v>0</v>
      </c>
      <c r="F19" s="38">
        <f>F8+F17</f>
        <v>0</v>
      </c>
      <c r="G19" s="38">
        <f>G8+G17</f>
        <v>571180.13</v>
      </c>
      <c r="H19" s="38">
        <f>H8+H17</f>
        <v>0</v>
      </c>
      <c r="I19" s="38">
        <f>I8+I17</f>
        <v>0</v>
      </c>
    </row>
    <row r="20" spans="2:9" ht="12.75">
      <c r="B20" s="53"/>
      <c r="C20" s="38"/>
      <c r="D20" s="38"/>
      <c r="E20" s="38"/>
      <c r="F20" s="38"/>
      <c r="G20" s="38"/>
      <c r="H20" s="38"/>
      <c r="I20" s="38"/>
    </row>
    <row r="21" spans="2:9" ht="12.75" customHeight="1">
      <c r="B21" s="53" t="s">
        <v>145</v>
      </c>
      <c r="C21" s="38">
        <f>SUM(C22:C24)</f>
        <v>0</v>
      </c>
      <c r="D21" s="38">
        <f>SUM(D22:D24)</f>
        <v>0</v>
      </c>
      <c r="E21" s="38">
        <f>SUM(E22:E24)</f>
        <v>0</v>
      </c>
      <c r="F21" s="38">
        <f>SUM(F22:F24)</f>
        <v>0</v>
      </c>
      <c r="G21" s="38">
        <f>SUM(G22:G24)</f>
        <v>0</v>
      </c>
      <c r="H21" s="38">
        <f>SUM(H22:H24)</f>
        <v>0</v>
      </c>
      <c r="I21" s="38">
        <f>SUM(I22:I24)</f>
        <v>0</v>
      </c>
    </row>
    <row r="22" spans="2:9" ht="12.75" customHeight="1">
      <c r="B22" s="37" t="s">
        <v>144</v>
      </c>
      <c r="C22" s="36"/>
      <c r="D22" s="36"/>
      <c r="E22" s="36"/>
      <c r="F22" s="36"/>
      <c r="G22" s="36">
        <f>C22+D22-E22+F22</f>
        <v>0</v>
      </c>
      <c r="H22" s="36"/>
      <c r="I22" s="36"/>
    </row>
    <row r="23" spans="2:9" ht="12.75" customHeight="1">
      <c r="B23" s="37" t="s">
        <v>143</v>
      </c>
      <c r="C23" s="36"/>
      <c r="D23" s="36"/>
      <c r="E23" s="36"/>
      <c r="F23" s="36"/>
      <c r="G23" s="36">
        <f>C23+D23-E23+F23</f>
        <v>0</v>
      </c>
      <c r="H23" s="36"/>
      <c r="I23" s="36"/>
    </row>
    <row r="24" spans="2:9" ht="12.75" customHeight="1">
      <c r="B24" s="37" t="s">
        <v>142</v>
      </c>
      <c r="C24" s="36"/>
      <c r="D24" s="36"/>
      <c r="E24" s="36"/>
      <c r="F24" s="36"/>
      <c r="G24" s="36">
        <f>C24+D24-E24+F24</f>
        <v>0</v>
      </c>
      <c r="H24" s="36"/>
      <c r="I24" s="36"/>
    </row>
    <row r="25" spans="2:9" ht="12.75">
      <c r="B25" s="52"/>
      <c r="C25" s="51"/>
      <c r="D25" s="51"/>
      <c r="E25" s="51"/>
      <c r="F25" s="51"/>
      <c r="G25" s="51"/>
      <c r="H25" s="51"/>
      <c r="I25" s="51"/>
    </row>
    <row r="26" spans="2:9" ht="25.5">
      <c r="B26" s="50" t="s">
        <v>141</v>
      </c>
      <c r="C26" s="38">
        <f>SUM(C27:C29)</f>
        <v>0</v>
      </c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SUM(H27:H29)</f>
        <v>0</v>
      </c>
      <c r="I26" s="38">
        <f>SUM(I27:I29)</f>
        <v>0</v>
      </c>
    </row>
    <row r="27" spans="2:9" ht="12.75" customHeight="1">
      <c r="B27" s="37" t="s">
        <v>140</v>
      </c>
      <c r="C27" s="36"/>
      <c r="D27" s="36"/>
      <c r="E27" s="36"/>
      <c r="F27" s="36"/>
      <c r="G27" s="36">
        <f>C27+D27-E27+F27</f>
        <v>0</v>
      </c>
      <c r="H27" s="36"/>
      <c r="I27" s="36"/>
    </row>
    <row r="28" spans="2:9" ht="12.75" customHeight="1">
      <c r="B28" s="37" t="s">
        <v>139</v>
      </c>
      <c r="C28" s="36"/>
      <c r="D28" s="36"/>
      <c r="E28" s="36"/>
      <c r="F28" s="36"/>
      <c r="G28" s="36">
        <f>C28+D28-E28+F28</f>
        <v>0</v>
      </c>
      <c r="H28" s="36"/>
      <c r="I28" s="36"/>
    </row>
    <row r="29" spans="2:9" ht="12.75" customHeight="1">
      <c r="B29" s="37" t="s">
        <v>138</v>
      </c>
      <c r="C29" s="36"/>
      <c r="D29" s="36"/>
      <c r="E29" s="36"/>
      <c r="F29" s="36"/>
      <c r="G29" s="36">
        <f>C29+D29-E29+F29</f>
        <v>0</v>
      </c>
      <c r="H29" s="36"/>
      <c r="I29" s="36"/>
    </row>
    <row r="30" spans="2:9" ht="13.5" thickBot="1">
      <c r="B30" s="49"/>
      <c r="C30" s="48"/>
      <c r="D30" s="48"/>
      <c r="E30" s="48"/>
      <c r="F30" s="48"/>
      <c r="G30" s="48"/>
      <c r="H30" s="48"/>
      <c r="I30" s="48"/>
    </row>
    <row r="31" spans="2:9" ht="18.75" customHeight="1">
      <c r="B31" s="47" t="s">
        <v>137</v>
      </c>
      <c r="C31" s="47"/>
      <c r="D31" s="47"/>
      <c r="E31" s="47"/>
      <c r="F31" s="47"/>
      <c r="G31" s="47"/>
      <c r="H31" s="47"/>
      <c r="I31" s="47"/>
    </row>
    <row r="32" spans="2:9" ht="12.75">
      <c r="B32" s="46" t="s">
        <v>136</v>
      </c>
      <c r="C32" s="33"/>
      <c r="D32" s="45"/>
      <c r="E32" s="45"/>
      <c r="F32" s="45"/>
      <c r="G32" s="45"/>
      <c r="H32" s="45"/>
      <c r="I32" s="45"/>
    </row>
    <row r="33" spans="2:9" ht="13.5" thickBot="1">
      <c r="B33" s="44"/>
      <c r="C33" s="33"/>
      <c r="D33" s="33"/>
      <c r="E33" s="33"/>
      <c r="F33" s="33"/>
      <c r="G33" s="33"/>
      <c r="H33" s="33"/>
      <c r="I33" s="33"/>
    </row>
    <row r="34" spans="2:9" ht="38.25" customHeight="1">
      <c r="B34" s="43" t="s">
        <v>135</v>
      </c>
      <c r="C34" s="43" t="s">
        <v>134</v>
      </c>
      <c r="D34" s="43" t="s">
        <v>133</v>
      </c>
      <c r="E34" s="42" t="s">
        <v>132</v>
      </c>
      <c r="F34" s="43" t="s">
        <v>131</v>
      </c>
      <c r="G34" s="42" t="s">
        <v>130</v>
      </c>
      <c r="H34" s="33"/>
      <c r="I34" s="33"/>
    </row>
    <row r="35" spans="2:9" ht="15.75" customHeight="1" thickBot="1">
      <c r="B35" s="41"/>
      <c r="C35" s="41"/>
      <c r="D35" s="41"/>
      <c r="E35" s="40" t="s">
        <v>129</v>
      </c>
      <c r="F35" s="41"/>
      <c r="G35" s="40" t="s">
        <v>128</v>
      </c>
      <c r="H35" s="33"/>
      <c r="I35" s="33"/>
    </row>
    <row r="36" spans="2:9" ht="12.75">
      <c r="B36" s="39" t="s">
        <v>127</v>
      </c>
      <c r="C36" s="38">
        <f>SUM(C37:C39)</f>
        <v>0</v>
      </c>
      <c r="D36" s="38">
        <f>SUM(D37:D39)</f>
        <v>0</v>
      </c>
      <c r="E36" s="38">
        <f>SUM(E37:E39)</f>
        <v>0</v>
      </c>
      <c r="F36" s="38">
        <f>SUM(F37:F39)</f>
        <v>0</v>
      </c>
      <c r="G36" s="38">
        <f>SUM(G37:G39)</f>
        <v>0</v>
      </c>
      <c r="H36" s="33"/>
      <c r="I36" s="33"/>
    </row>
    <row r="37" spans="2:9" ht="12.75">
      <c r="B37" s="37" t="s">
        <v>126</v>
      </c>
      <c r="C37" s="36"/>
      <c r="D37" s="36"/>
      <c r="E37" s="36"/>
      <c r="F37" s="36"/>
      <c r="G37" s="36"/>
      <c r="H37" s="33"/>
      <c r="I37" s="33"/>
    </row>
    <row r="38" spans="2:9" ht="12.75">
      <c r="B38" s="37" t="s">
        <v>125</v>
      </c>
      <c r="C38" s="36"/>
      <c r="D38" s="36"/>
      <c r="E38" s="36"/>
      <c r="F38" s="36"/>
      <c r="G38" s="36"/>
      <c r="H38" s="33"/>
      <c r="I38" s="33"/>
    </row>
    <row r="39" spans="2:9" ht="13.5" thickBot="1">
      <c r="B39" s="35" t="s">
        <v>124</v>
      </c>
      <c r="C39" s="34"/>
      <c r="D39" s="34"/>
      <c r="E39" s="34"/>
      <c r="F39" s="34"/>
      <c r="G39" s="34"/>
      <c r="H39" s="33"/>
      <c r="I39" s="3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3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1"/>
    </row>
    <row r="3" spans="2:12" ht="15.75" thickBot="1">
      <c r="B3" s="60" t="s">
        <v>201</v>
      </c>
      <c r="C3" s="59"/>
      <c r="D3" s="59"/>
      <c r="E3" s="59"/>
      <c r="F3" s="59"/>
      <c r="G3" s="59"/>
      <c r="H3" s="59"/>
      <c r="I3" s="59"/>
      <c r="J3" s="59"/>
      <c r="K3" s="59"/>
      <c r="L3" s="58"/>
    </row>
    <row r="4" spans="2:12" ht="15.75" thickBot="1">
      <c r="B4" s="60" t="s">
        <v>173</v>
      </c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2:12" ht="15.75" thickBot="1">
      <c r="B5" s="60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8"/>
    </row>
    <row r="6" spans="2:12" ht="102">
      <c r="B6" s="72" t="s">
        <v>200</v>
      </c>
      <c r="C6" s="71" t="s">
        <v>199</v>
      </c>
      <c r="D6" s="71" t="s">
        <v>198</v>
      </c>
      <c r="E6" s="71" t="s">
        <v>197</v>
      </c>
      <c r="F6" s="71" t="s">
        <v>196</v>
      </c>
      <c r="G6" s="71" t="s">
        <v>195</v>
      </c>
      <c r="H6" s="71" t="s">
        <v>194</v>
      </c>
      <c r="I6" s="71" t="s">
        <v>193</v>
      </c>
      <c r="J6" s="71" t="s">
        <v>192</v>
      </c>
      <c r="K6" s="71" t="s">
        <v>191</v>
      </c>
      <c r="L6" s="71" t="s">
        <v>190</v>
      </c>
    </row>
    <row r="7" spans="2:12" ht="15.7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189</v>
      </c>
      <c r="H7" s="56" t="s">
        <v>158</v>
      </c>
      <c r="I7" s="56" t="s">
        <v>157</v>
      </c>
      <c r="J7" s="56" t="s">
        <v>188</v>
      </c>
      <c r="K7" s="56" t="s">
        <v>187</v>
      </c>
      <c r="L7" s="56" t="s">
        <v>186</v>
      </c>
    </row>
    <row r="8" spans="2:12" ht="15"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25.5">
      <c r="B9" s="66" t="s">
        <v>185</v>
      </c>
      <c r="C9" s="38">
        <f>SUM(C10:C13)</f>
        <v>0</v>
      </c>
      <c r="D9" s="38">
        <f>SUM(D10:D13)</f>
        <v>0</v>
      </c>
      <c r="E9" s="38">
        <f>SUM(E10:E13)</f>
        <v>0</v>
      </c>
      <c r="F9" s="38">
        <f>SUM(F10:F13)</f>
        <v>0</v>
      </c>
      <c r="G9" s="38">
        <f>SUM(G10:G13)</f>
        <v>0</v>
      </c>
      <c r="H9" s="38">
        <f>SUM(H10:H13)</f>
        <v>0</v>
      </c>
      <c r="I9" s="38">
        <f>SUM(I10:I13)</f>
        <v>0</v>
      </c>
      <c r="J9" s="38">
        <f>SUM(J10:J13)</f>
        <v>0</v>
      </c>
      <c r="K9" s="38">
        <f>SUM(K10:K13)</f>
        <v>0</v>
      </c>
      <c r="L9" s="38">
        <f>SUM(L10:L13)</f>
        <v>0</v>
      </c>
    </row>
    <row r="10" spans="2:12" ht="15">
      <c r="B10" s="68" t="s">
        <v>184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f>F10-K10</f>
        <v>0</v>
      </c>
    </row>
    <row r="11" spans="2:12" ht="15">
      <c r="B11" s="68" t="s">
        <v>183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F11-K11</f>
        <v>0</v>
      </c>
    </row>
    <row r="12" spans="2:12" ht="15">
      <c r="B12" s="68" t="s">
        <v>182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F12-K12</f>
        <v>0</v>
      </c>
    </row>
    <row r="13" spans="2:12" ht="15">
      <c r="B13" s="68" t="s">
        <v>181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F13-K13</f>
        <v>0</v>
      </c>
    </row>
    <row r="14" spans="2:12" ht="15">
      <c r="B14" s="67"/>
      <c r="C14" s="36"/>
      <c r="D14" s="36"/>
      <c r="E14" s="36"/>
      <c r="F14" s="36"/>
      <c r="G14" s="36"/>
      <c r="H14" s="36"/>
      <c r="I14" s="36"/>
      <c r="J14" s="36"/>
      <c r="K14" s="36"/>
      <c r="L14" s="36">
        <f>F14-K14</f>
        <v>0</v>
      </c>
    </row>
    <row r="15" spans="2:12" ht="15">
      <c r="B15" s="66" t="s">
        <v>180</v>
      </c>
      <c r="C15" s="38">
        <f>SUM(C16:C19)</f>
        <v>0</v>
      </c>
      <c r="D15" s="38">
        <f>SUM(D16:D19)</f>
        <v>0</v>
      </c>
      <c r="E15" s="38">
        <f>SUM(E16:E19)</f>
        <v>0</v>
      </c>
      <c r="F15" s="38">
        <f>SUM(F16:F19)</f>
        <v>0</v>
      </c>
      <c r="G15" s="38">
        <f>SUM(G16:G19)</f>
        <v>0</v>
      </c>
      <c r="H15" s="38">
        <f>SUM(H16:H19)</f>
        <v>0</v>
      </c>
      <c r="I15" s="38">
        <f>SUM(I16:I19)</f>
        <v>0</v>
      </c>
      <c r="J15" s="38">
        <f>SUM(J16:J19)</f>
        <v>0</v>
      </c>
      <c r="K15" s="38">
        <f>SUM(K16:K19)</f>
        <v>0</v>
      </c>
      <c r="L15" s="38">
        <f>SUM(L16:L19)</f>
        <v>0</v>
      </c>
    </row>
    <row r="16" spans="2:12" ht="15">
      <c r="B16" s="68" t="s">
        <v>179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>F16-K16</f>
        <v>0</v>
      </c>
    </row>
    <row r="17" spans="2:12" ht="15">
      <c r="B17" s="68" t="s">
        <v>178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F17-K17</f>
        <v>0</v>
      </c>
    </row>
    <row r="18" spans="2:12" ht="15">
      <c r="B18" s="68" t="s">
        <v>177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F18-K18</f>
        <v>0</v>
      </c>
    </row>
    <row r="19" spans="2:12" ht="15">
      <c r="B19" s="68" t="s">
        <v>176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F19-K19</f>
        <v>0</v>
      </c>
    </row>
    <row r="20" spans="2:12" ht="15">
      <c r="B20" s="67"/>
      <c r="C20" s="36"/>
      <c r="D20" s="36"/>
      <c r="E20" s="36"/>
      <c r="F20" s="36"/>
      <c r="G20" s="36"/>
      <c r="H20" s="36"/>
      <c r="I20" s="36"/>
      <c r="J20" s="36"/>
      <c r="K20" s="36"/>
      <c r="L20" s="36">
        <f>F20-K20</f>
        <v>0</v>
      </c>
    </row>
    <row r="21" spans="2:12" ht="38.25">
      <c r="B21" s="66" t="s">
        <v>175</v>
      </c>
      <c r="C21" s="38">
        <f>C9+C15</f>
        <v>0</v>
      </c>
      <c r="D21" s="38">
        <f>D9+D15</f>
        <v>0</v>
      </c>
      <c r="E21" s="38">
        <f>E9+E15</f>
        <v>0</v>
      </c>
      <c r="F21" s="38">
        <f>F9+F15</f>
        <v>0</v>
      </c>
      <c r="G21" s="38">
        <f>G9+G15</f>
        <v>0</v>
      </c>
      <c r="H21" s="38">
        <f>H9+H15</f>
        <v>0</v>
      </c>
      <c r="I21" s="38">
        <f>I9+I15</f>
        <v>0</v>
      </c>
      <c r="J21" s="38">
        <f>J9+J15</f>
        <v>0</v>
      </c>
      <c r="K21" s="38">
        <f>K9+K15</f>
        <v>0</v>
      </c>
      <c r="L21" s="38">
        <f>L9+L15</f>
        <v>0</v>
      </c>
    </row>
    <row r="22" spans="2:12" ht="15.75" thickBot="1"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120" t="s">
        <v>243</v>
      </c>
      <c r="C3" s="119"/>
      <c r="D3" s="119"/>
      <c r="E3" s="118"/>
    </row>
    <row r="4" spans="2:5" ht="12.75">
      <c r="B4" s="120" t="s">
        <v>173</v>
      </c>
      <c r="C4" s="119"/>
      <c r="D4" s="119"/>
      <c r="E4" s="118"/>
    </row>
    <row r="5" spans="2:5" ht="13.5" thickBot="1">
      <c r="B5" s="117" t="s">
        <v>1</v>
      </c>
      <c r="C5" s="116"/>
      <c r="D5" s="116"/>
      <c r="E5" s="115"/>
    </row>
    <row r="6" spans="2:5" ht="13.5" thickBot="1">
      <c r="B6" s="114"/>
      <c r="C6" s="114"/>
      <c r="D6" s="114"/>
      <c r="E6" s="114"/>
    </row>
    <row r="7" spans="2:5" ht="12.75">
      <c r="B7" s="113" t="s">
        <v>2</v>
      </c>
      <c r="C7" s="21" t="s">
        <v>224</v>
      </c>
      <c r="D7" s="112" t="s">
        <v>212</v>
      </c>
      <c r="E7" s="21" t="s">
        <v>211</v>
      </c>
    </row>
    <row r="8" spans="2:5" ht="13.5" thickBot="1">
      <c r="B8" s="111"/>
      <c r="C8" s="22" t="s">
        <v>242</v>
      </c>
      <c r="D8" s="110"/>
      <c r="E8" s="22" t="s">
        <v>241</v>
      </c>
    </row>
    <row r="9" spans="2:5" ht="12.75">
      <c r="B9" s="99" t="s">
        <v>240</v>
      </c>
      <c r="C9" s="98">
        <f>SUM(C10:C12)</f>
        <v>11364105</v>
      </c>
      <c r="D9" s="98">
        <f>SUM(D10:D12)</f>
        <v>2809512</v>
      </c>
      <c r="E9" s="98">
        <f>SUM(E10:E12)</f>
        <v>2809512</v>
      </c>
    </row>
    <row r="10" spans="2:5" ht="12.75">
      <c r="B10" s="102" t="s">
        <v>239</v>
      </c>
      <c r="C10" s="100">
        <v>11364105</v>
      </c>
      <c r="D10" s="100">
        <v>2809512</v>
      </c>
      <c r="E10" s="100">
        <v>2809512</v>
      </c>
    </row>
    <row r="11" spans="2:5" ht="12.75">
      <c r="B11" s="102" t="s">
        <v>209</v>
      </c>
      <c r="C11" s="100"/>
      <c r="D11" s="100"/>
      <c r="E11" s="100"/>
    </row>
    <row r="12" spans="2:5" ht="12.75">
      <c r="B12" s="102" t="s">
        <v>238</v>
      </c>
      <c r="C12" s="100">
        <f>C48</f>
        <v>0</v>
      </c>
      <c r="D12" s="100">
        <f>D48</f>
        <v>0</v>
      </c>
      <c r="E12" s="100">
        <f>E48</f>
        <v>0</v>
      </c>
    </row>
    <row r="13" spans="2:5" ht="12.75">
      <c r="B13" s="99"/>
      <c r="C13" s="100"/>
      <c r="D13" s="100"/>
      <c r="E13" s="100"/>
    </row>
    <row r="14" spans="2:5" ht="15">
      <c r="B14" s="99" t="s">
        <v>237</v>
      </c>
      <c r="C14" s="98">
        <f>SUM(C15:C16)</f>
        <v>11364105</v>
      </c>
      <c r="D14" s="98">
        <f>SUM(D15:D16)</f>
        <v>2544938.67</v>
      </c>
      <c r="E14" s="98">
        <f>SUM(E15:E16)</f>
        <v>2250849.7</v>
      </c>
    </row>
    <row r="15" spans="2:5" ht="12.75">
      <c r="B15" s="102" t="s">
        <v>218</v>
      </c>
      <c r="C15" s="100">
        <v>11364105</v>
      </c>
      <c r="D15" s="100">
        <v>2544938.67</v>
      </c>
      <c r="E15" s="100">
        <v>2250849.7</v>
      </c>
    </row>
    <row r="16" spans="2:5" ht="12.75">
      <c r="B16" s="102" t="s">
        <v>236</v>
      </c>
      <c r="C16" s="100"/>
      <c r="D16" s="100"/>
      <c r="E16" s="100"/>
    </row>
    <row r="17" spans="2:5" ht="12.75">
      <c r="B17" s="101"/>
      <c r="C17" s="100"/>
      <c r="D17" s="100"/>
      <c r="E17" s="100"/>
    </row>
    <row r="18" spans="2:5" ht="12.75">
      <c r="B18" s="99" t="s">
        <v>235</v>
      </c>
      <c r="C18" s="109"/>
      <c r="D18" s="98">
        <f>SUM(D19:D20)</f>
        <v>0</v>
      </c>
      <c r="E18" s="98">
        <f>SUM(E19:E20)</f>
        <v>0</v>
      </c>
    </row>
    <row r="19" spans="2:5" ht="12.75">
      <c r="B19" s="102" t="s">
        <v>217</v>
      </c>
      <c r="C19" s="109"/>
      <c r="D19" s="100"/>
      <c r="E19" s="100"/>
    </row>
    <row r="20" spans="2:5" ht="12.75">
      <c r="B20" s="102" t="s">
        <v>204</v>
      </c>
      <c r="C20" s="109"/>
      <c r="D20" s="100"/>
      <c r="E20" s="100"/>
    </row>
    <row r="21" spans="2:5" ht="12.75">
      <c r="B21" s="101"/>
      <c r="C21" s="100"/>
      <c r="D21" s="100"/>
      <c r="E21" s="100"/>
    </row>
    <row r="22" spans="2:5" ht="12.75">
      <c r="B22" s="99" t="s">
        <v>234</v>
      </c>
      <c r="C22" s="98">
        <f>C9-C14+C18</f>
        <v>0</v>
      </c>
      <c r="D22" s="99">
        <f>D9-D14+D18</f>
        <v>264573.3300000001</v>
      </c>
      <c r="E22" s="99">
        <f>E9-E14+E18</f>
        <v>558662.2999999998</v>
      </c>
    </row>
    <row r="23" spans="2:5" ht="12.75">
      <c r="B23" s="99"/>
      <c r="C23" s="100"/>
      <c r="D23" s="101"/>
      <c r="E23" s="101"/>
    </row>
    <row r="24" spans="2:5" ht="12.75">
      <c r="B24" s="99" t="s">
        <v>233</v>
      </c>
      <c r="C24" s="98">
        <f>C22-C12</f>
        <v>0</v>
      </c>
      <c r="D24" s="99">
        <f>D22-D12</f>
        <v>264573.3300000001</v>
      </c>
      <c r="E24" s="99">
        <f>E22-E12</f>
        <v>558662.2999999998</v>
      </c>
    </row>
    <row r="25" spans="2:5" ht="12.75">
      <c r="B25" s="99"/>
      <c r="C25" s="100"/>
      <c r="D25" s="101"/>
      <c r="E25" s="101"/>
    </row>
    <row r="26" spans="2:5" ht="25.5">
      <c r="B26" s="99" t="s">
        <v>232</v>
      </c>
      <c r="C26" s="98">
        <f>C24-C18</f>
        <v>0</v>
      </c>
      <c r="D26" s="98">
        <f>D24-D18</f>
        <v>264573.3300000001</v>
      </c>
      <c r="E26" s="98">
        <f>E24-E18</f>
        <v>558662.2999999998</v>
      </c>
    </row>
    <row r="27" spans="2:5" ht="13.5" thickBot="1">
      <c r="B27" s="108"/>
      <c r="C27" s="107"/>
      <c r="D27" s="107"/>
      <c r="E27" s="107"/>
    </row>
    <row r="28" spans="2:5" ht="34.5" customHeight="1" thickBot="1">
      <c r="B28" s="106"/>
      <c r="C28" s="106"/>
      <c r="D28" s="106"/>
      <c r="E28" s="106"/>
    </row>
    <row r="29" spans="2:5" ht="13.5" thickBot="1">
      <c r="B29" s="105" t="s">
        <v>214</v>
      </c>
      <c r="C29" s="104" t="s">
        <v>223</v>
      </c>
      <c r="D29" s="104" t="s">
        <v>212</v>
      </c>
      <c r="E29" s="104" t="s">
        <v>210</v>
      </c>
    </row>
    <row r="30" spans="2:5" ht="12.75">
      <c r="B30" s="103"/>
      <c r="C30" s="100"/>
      <c r="D30" s="100"/>
      <c r="E30" s="100"/>
    </row>
    <row r="31" spans="2:5" ht="12.75">
      <c r="B31" s="99" t="s">
        <v>231</v>
      </c>
      <c r="C31" s="98">
        <f>SUM(C32:C33)</f>
        <v>0</v>
      </c>
      <c r="D31" s="99">
        <f>SUM(D32:D33)</f>
        <v>0</v>
      </c>
      <c r="E31" s="99">
        <f>SUM(E32:E33)</f>
        <v>0</v>
      </c>
    </row>
    <row r="32" spans="2:5" ht="12.75">
      <c r="B32" s="102" t="s">
        <v>230</v>
      </c>
      <c r="C32" s="100"/>
      <c r="D32" s="101"/>
      <c r="E32" s="101"/>
    </row>
    <row r="33" spans="2:5" ht="12.75">
      <c r="B33" s="102" t="s">
        <v>229</v>
      </c>
      <c r="C33" s="100"/>
      <c r="D33" s="101"/>
      <c r="E33" s="101"/>
    </row>
    <row r="34" spans="2:5" ht="12.75">
      <c r="B34" s="99"/>
      <c r="C34" s="100"/>
      <c r="D34" s="100"/>
      <c r="E34" s="100"/>
    </row>
    <row r="35" spans="2:5" ht="12.75">
      <c r="B35" s="99" t="s">
        <v>228</v>
      </c>
      <c r="C35" s="98">
        <f>C26-C31</f>
        <v>0</v>
      </c>
      <c r="D35" s="98">
        <f>D26-D31</f>
        <v>264573.3300000001</v>
      </c>
      <c r="E35" s="98">
        <f>E26-E31</f>
        <v>558662.2999999998</v>
      </c>
    </row>
    <row r="36" spans="2:5" ht="13.5" thickBot="1">
      <c r="B36" s="97"/>
      <c r="C36" s="96"/>
      <c r="D36" s="96"/>
      <c r="E36" s="96"/>
    </row>
    <row r="37" spans="2:5" ht="34.5" customHeight="1" thickBot="1">
      <c r="B37" s="94"/>
      <c r="C37" s="94"/>
      <c r="D37" s="94"/>
      <c r="E37" s="94"/>
    </row>
    <row r="38" spans="2:5" ht="12.75">
      <c r="B38" s="93" t="s">
        <v>214</v>
      </c>
      <c r="C38" s="92" t="s">
        <v>213</v>
      </c>
      <c r="D38" s="91" t="s">
        <v>212</v>
      </c>
      <c r="E38" s="90" t="s">
        <v>211</v>
      </c>
    </row>
    <row r="39" spans="2:5" ht="13.5" thickBot="1">
      <c r="B39" s="89"/>
      <c r="C39" s="88"/>
      <c r="D39" s="87"/>
      <c r="E39" s="86" t="s">
        <v>210</v>
      </c>
    </row>
    <row r="40" spans="2:5" ht="12.75">
      <c r="B40" s="85"/>
      <c r="C40" s="79"/>
      <c r="D40" s="79"/>
      <c r="E40" s="79"/>
    </row>
    <row r="41" spans="2:5" ht="12.7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83" t="s">
        <v>220</v>
      </c>
      <c r="C42" s="79"/>
      <c r="D42" s="82"/>
      <c r="E42" s="82"/>
    </row>
    <row r="43" spans="2:5" ht="12.75">
      <c r="B43" s="83" t="s">
        <v>207</v>
      </c>
      <c r="C43" s="79"/>
      <c r="D43" s="82"/>
      <c r="E43" s="82"/>
    </row>
    <row r="44" spans="2:5" ht="12.75">
      <c r="B44" s="75" t="s">
        <v>226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83" t="s">
        <v>219</v>
      </c>
      <c r="C45" s="79"/>
      <c r="D45" s="82"/>
      <c r="E45" s="82"/>
    </row>
    <row r="46" spans="2:5" ht="12.75">
      <c r="B46" s="83" t="s">
        <v>206</v>
      </c>
      <c r="C46" s="79"/>
      <c r="D46" s="82"/>
      <c r="E46" s="82"/>
    </row>
    <row r="47" spans="2:5" ht="12.75">
      <c r="B47" s="75"/>
      <c r="C47" s="79"/>
      <c r="D47" s="79"/>
      <c r="E47" s="79"/>
    </row>
    <row r="48" spans="2:5" ht="12.75">
      <c r="B48" s="75" t="s">
        <v>225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3"/>
      <c r="C49" s="74"/>
      <c r="D49" s="73"/>
      <c r="E49" s="73"/>
    </row>
    <row r="50" spans="2:5" ht="34.5" customHeight="1" thickBot="1">
      <c r="B50" s="94"/>
      <c r="C50" s="94"/>
      <c r="D50" s="94"/>
      <c r="E50" s="94"/>
    </row>
    <row r="51" spans="2:5" ht="12.75">
      <c r="B51" s="93" t="s">
        <v>214</v>
      </c>
      <c r="C51" s="90" t="s">
        <v>224</v>
      </c>
      <c r="D51" s="91" t="s">
        <v>212</v>
      </c>
      <c r="E51" s="90" t="s">
        <v>211</v>
      </c>
    </row>
    <row r="52" spans="2:5" ht="13.5" thickBot="1">
      <c r="B52" s="89"/>
      <c r="C52" s="86" t="s">
        <v>223</v>
      </c>
      <c r="D52" s="87"/>
      <c r="E52" s="86" t="s">
        <v>210</v>
      </c>
    </row>
    <row r="53" spans="2:5" ht="12.75">
      <c r="B53" s="85"/>
      <c r="C53" s="79"/>
      <c r="D53" s="79"/>
      <c r="E53" s="79"/>
    </row>
    <row r="54" spans="2:5" ht="12.75">
      <c r="B54" s="82" t="s">
        <v>222</v>
      </c>
      <c r="C54" s="79">
        <f>C10</f>
        <v>11364105</v>
      </c>
      <c r="D54" s="82">
        <f>D10</f>
        <v>2809512</v>
      </c>
      <c r="E54" s="82">
        <f>E10</f>
        <v>2809512</v>
      </c>
    </row>
    <row r="55" spans="2:5" ht="12.75">
      <c r="B55" s="82"/>
      <c r="C55" s="79"/>
      <c r="D55" s="82"/>
      <c r="E55" s="82"/>
    </row>
    <row r="56" spans="2:5" ht="12.75">
      <c r="B56" s="95" t="s">
        <v>221</v>
      </c>
      <c r="C56" s="79">
        <f>C42-C45</f>
        <v>0</v>
      </c>
      <c r="D56" s="82">
        <f>D42-D45</f>
        <v>0</v>
      </c>
      <c r="E56" s="82">
        <f>E42-E45</f>
        <v>0</v>
      </c>
    </row>
    <row r="57" spans="2:5" ht="12.75">
      <c r="B57" s="83" t="s">
        <v>220</v>
      </c>
      <c r="C57" s="79">
        <f>C42</f>
        <v>0</v>
      </c>
      <c r="D57" s="82">
        <f>D42</f>
        <v>0</v>
      </c>
      <c r="E57" s="82">
        <f>E42</f>
        <v>0</v>
      </c>
    </row>
    <row r="58" spans="2:5" ht="12.75">
      <c r="B58" s="83" t="s">
        <v>219</v>
      </c>
      <c r="C58" s="79">
        <f>C45</f>
        <v>0</v>
      </c>
      <c r="D58" s="82">
        <f>D45</f>
        <v>0</v>
      </c>
      <c r="E58" s="82">
        <f>E45</f>
        <v>0</v>
      </c>
    </row>
    <row r="59" spans="2:5" ht="12.75">
      <c r="B59" s="80"/>
      <c r="C59" s="79"/>
      <c r="D59" s="82"/>
      <c r="E59" s="82"/>
    </row>
    <row r="60" spans="2:5" ht="12.75">
      <c r="B60" s="80" t="s">
        <v>218</v>
      </c>
      <c r="C60" s="79">
        <f>C15</f>
        <v>11364105</v>
      </c>
      <c r="D60" s="79">
        <f>D15</f>
        <v>2544938.67</v>
      </c>
      <c r="E60" s="79">
        <f>E15</f>
        <v>2250849.7</v>
      </c>
    </row>
    <row r="61" spans="2:5" ht="12.75">
      <c r="B61" s="80"/>
      <c r="C61" s="79"/>
      <c r="D61" s="79"/>
      <c r="E61" s="79"/>
    </row>
    <row r="62" spans="2:5" ht="12.75">
      <c r="B62" s="80" t="s">
        <v>217</v>
      </c>
      <c r="C62" s="81"/>
      <c r="D62" s="79">
        <f>D19</f>
        <v>0</v>
      </c>
      <c r="E62" s="79">
        <f>E19</f>
        <v>0</v>
      </c>
    </row>
    <row r="63" spans="2:5" ht="12.75">
      <c r="B63" s="80"/>
      <c r="C63" s="79"/>
      <c r="D63" s="79"/>
      <c r="E63" s="79"/>
    </row>
    <row r="64" spans="2:5" ht="12.75">
      <c r="B64" s="78" t="s">
        <v>216</v>
      </c>
      <c r="C64" s="76">
        <f>C54+C56-C60+C62</f>
        <v>0</v>
      </c>
      <c r="D64" s="75">
        <f>D54+D56-D60+D62</f>
        <v>264573.3300000001</v>
      </c>
      <c r="E64" s="75">
        <f>E54+E56-E60+E62</f>
        <v>558662.2999999998</v>
      </c>
    </row>
    <row r="65" spans="2:5" ht="12.75">
      <c r="B65" s="78"/>
      <c r="C65" s="76"/>
      <c r="D65" s="75"/>
      <c r="E65" s="75"/>
    </row>
    <row r="66" spans="2:5" ht="25.5">
      <c r="B66" s="77" t="s">
        <v>215</v>
      </c>
      <c r="C66" s="76">
        <f>C64-C56</f>
        <v>0</v>
      </c>
      <c r="D66" s="75">
        <f>D64-D56</f>
        <v>264573.3300000001</v>
      </c>
      <c r="E66" s="75">
        <f>E64-E56</f>
        <v>558662.2999999998</v>
      </c>
    </row>
    <row r="67" spans="2:5" ht="13.5" thickBot="1">
      <c r="B67" s="73"/>
      <c r="C67" s="74"/>
      <c r="D67" s="73"/>
      <c r="E67" s="73"/>
    </row>
    <row r="68" spans="2:5" ht="34.5" customHeight="1" thickBot="1">
      <c r="B68" s="94"/>
      <c r="C68" s="94"/>
      <c r="D68" s="94"/>
      <c r="E68" s="94"/>
    </row>
    <row r="69" spans="2:5" ht="12.75">
      <c r="B69" s="93" t="s">
        <v>214</v>
      </c>
      <c r="C69" s="92" t="s">
        <v>213</v>
      </c>
      <c r="D69" s="91" t="s">
        <v>212</v>
      </c>
      <c r="E69" s="90" t="s">
        <v>211</v>
      </c>
    </row>
    <row r="70" spans="2:5" ht="13.5" thickBot="1">
      <c r="B70" s="89"/>
      <c r="C70" s="88"/>
      <c r="D70" s="87"/>
      <c r="E70" s="86" t="s">
        <v>210</v>
      </c>
    </row>
    <row r="71" spans="2:5" ht="12.75">
      <c r="B71" s="85"/>
      <c r="C71" s="79"/>
      <c r="D71" s="79"/>
      <c r="E71" s="79"/>
    </row>
    <row r="72" spans="2:5" ht="12.75">
      <c r="B72" s="82" t="s">
        <v>209</v>
      </c>
      <c r="C72" s="79">
        <f>C11</f>
        <v>0</v>
      </c>
      <c r="D72" s="82">
        <f>D11</f>
        <v>0</v>
      </c>
      <c r="E72" s="82">
        <f>E11</f>
        <v>0</v>
      </c>
    </row>
    <row r="73" spans="2:5" ht="12.75">
      <c r="B73" s="82"/>
      <c r="C73" s="79"/>
      <c r="D73" s="82"/>
      <c r="E73" s="82"/>
    </row>
    <row r="74" spans="2:5" ht="25.5">
      <c r="B74" s="84" t="s">
        <v>208</v>
      </c>
      <c r="C74" s="79">
        <f>C75-C76</f>
        <v>0</v>
      </c>
      <c r="D74" s="82">
        <f>D75-D76</f>
        <v>0</v>
      </c>
      <c r="E74" s="82">
        <f>E75-E76</f>
        <v>0</v>
      </c>
    </row>
    <row r="75" spans="2:5" ht="12.75">
      <c r="B75" s="83" t="s">
        <v>207</v>
      </c>
      <c r="C75" s="79">
        <f>C43</f>
        <v>0</v>
      </c>
      <c r="D75" s="82">
        <f>D43</f>
        <v>0</v>
      </c>
      <c r="E75" s="82">
        <f>E43</f>
        <v>0</v>
      </c>
    </row>
    <row r="76" spans="2:5" ht="12.75">
      <c r="B76" s="83" t="s">
        <v>206</v>
      </c>
      <c r="C76" s="79">
        <f>C46</f>
        <v>0</v>
      </c>
      <c r="D76" s="82">
        <f>D46</f>
        <v>0</v>
      </c>
      <c r="E76" s="82">
        <f>E46</f>
        <v>0</v>
      </c>
    </row>
    <row r="77" spans="2:5" ht="12.75">
      <c r="B77" s="80"/>
      <c r="C77" s="79"/>
      <c r="D77" s="82"/>
      <c r="E77" s="82"/>
    </row>
    <row r="78" spans="2:5" ht="12.75">
      <c r="B78" s="80" t="s">
        <v>205</v>
      </c>
      <c r="C78" s="79">
        <f>C16</f>
        <v>0</v>
      </c>
      <c r="D78" s="79">
        <f>D16</f>
        <v>0</v>
      </c>
      <c r="E78" s="79">
        <f>E16</f>
        <v>0</v>
      </c>
    </row>
    <row r="79" spans="2:5" ht="12.75">
      <c r="B79" s="80"/>
      <c r="C79" s="79"/>
      <c r="D79" s="79"/>
      <c r="E79" s="79"/>
    </row>
    <row r="80" spans="2:5" ht="12.75">
      <c r="B80" s="80" t="s">
        <v>204</v>
      </c>
      <c r="C80" s="81"/>
      <c r="D80" s="79">
        <f>D20</f>
        <v>0</v>
      </c>
      <c r="E80" s="79">
        <f>E20</f>
        <v>0</v>
      </c>
    </row>
    <row r="81" spans="2:5" ht="12.75">
      <c r="B81" s="80"/>
      <c r="C81" s="79"/>
      <c r="D81" s="79"/>
      <c r="E81" s="79"/>
    </row>
    <row r="82" spans="2:5" ht="12.75">
      <c r="B82" s="78" t="s">
        <v>203</v>
      </c>
      <c r="C82" s="76">
        <f>C72+C74-C78+C80</f>
        <v>0</v>
      </c>
      <c r="D82" s="75">
        <f>D72+D74-D78+D80</f>
        <v>0</v>
      </c>
      <c r="E82" s="75">
        <f>E72+E74-E78+E80</f>
        <v>0</v>
      </c>
    </row>
    <row r="83" spans="2:5" ht="12.75">
      <c r="B83" s="78"/>
      <c r="C83" s="76"/>
      <c r="D83" s="75"/>
      <c r="E83" s="75"/>
    </row>
    <row r="84" spans="2:5" ht="25.5">
      <c r="B84" s="77" t="s">
        <v>202</v>
      </c>
      <c r="C84" s="76">
        <f>C82-C74</f>
        <v>0</v>
      </c>
      <c r="D84" s="75">
        <f>D82-D74</f>
        <v>0</v>
      </c>
      <c r="E84" s="75">
        <f>E82-E74</f>
        <v>0</v>
      </c>
    </row>
    <row r="85" spans="2:5" ht="13.5" thickBot="1">
      <c r="B85" s="73"/>
      <c r="C85" s="74"/>
      <c r="D85" s="73"/>
      <c r="E85" s="7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1" customWidth="1"/>
    <col min="4" max="4" width="18.00390625" style="1" customWidth="1"/>
    <col min="5" max="5" width="14.7109375" style="121" customWidth="1"/>
    <col min="6" max="6" width="13.8515625" style="1" customWidth="1"/>
    <col min="7" max="7" width="14.8515625" style="1" customWidth="1"/>
    <col min="8" max="8" width="13.7109375" style="12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120" t="s">
        <v>312</v>
      </c>
      <c r="C3" s="119"/>
      <c r="D3" s="119"/>
      <c r="E3" s="119"/>
      <c r="F3" s="119"/>
      <c r="G3" s="119"/>
      <c r="H3" s="118"/>
    </row>
    <row r="4" spans="2:8" ht="12.75">
      <c r="B4" s="120" t="s">
        <v>173</v>
      </c>
      <c r="C4" s="119"/>
      <c r="D4" s="119"/>
      <c r="E4" s="119"/>
      <c r="F4" s="119"/>
      <c r="G4" s="119"/>
      <c r="H4" s="118"/>
    </row>
    <row r="5" spans="2:8" ht="13.5" thickBot="1">
      <c r="B5" s="117" t="s">
        <v>1</v>
      </c>
      <c r="C5" s="116"/>
      <c r="D5" s="116"/>
      <c r="E5" s="116"/>
      <c r="F5" s="116"/>
      <c r="G5" s="116"/>
      <c r="H5" s="115"/>
    </row>
    <row r="6" spans="2:8" ht="13.5" thickBot="1">
      <c r="B6" s="20"/>
      <c r="C6" s="148" t="s">
        <v>311</v>
      </c>
      <c r="D6" s="147"/>
      <c r="E6" s="147"/>
      <c r="F6" s="147"/>
      <c r="G6" s="146"/>
      <c r="H6" s="144" t="s">
        <v>310</v>
      </c>
    </row>
    <row r="7" spans="2:8" ht="12.75">
      <c r="B7" s="145" t="s">
        <v>214</v>
      </c>
      <c r="C7" s="144" t="s">
        <v>309</v>
      </c>
      <c r="D7" s="112" t="s">
        <v>308</v>
      </c>
      <c r="E7" s="144" t="s">
        <v>307</v>
      </c>
      <c r="F7" s="144" t="s">
        <v>212</v>
      </c>
      <c r="G7" s="144" t="s">
        <v>306</v>
      </c>
      <c r="H7" s="143"/>
    </row>
    <row r="8" spans="2:8" ht="13.5" thickBot="1">
      <c r="B8" s="142" t="s">
        <v>164</v>
      </c>
      <c r="C8" s="141"/>
      <c r="D8" s="110"/>
      <c r="E8" s="141"/>
      <c r="F8" s="141"/>
      <c r="G8" s="141"/>
      <c r="H8" s="141"/>
    </row>
    <row r="9" spans="2:8" ht="12.75">
      <c r="B9" s="75" t="s">
        <v>305</v>
      </c>
      <c r="C9" s="126"/>
      <c r="D9" s="127"/>
      <c r="E9" s="126"/>
      <c r="F9" s="127"/>
      <c r="G9" s="127"/>
      <c r="H9" s="126"/>
    </row>
    <row r="10" spans="2:8" ht="12.75">
      <c r="B10" s="80" t="s">
        <v>304</v>
      </c>
      <c r="C10" s="126"/>
      <c r="D10" s="127"/>
      <c r="E10" s="126">
        <f>C10+D10</f>
        <v>0</v>
      </c>
      <c r="F10" s="127"/>
      <c r="G10" s="127"/>
      <c r="H10" s="126">
        <f>G10-C10</f>
        <v>0</v>
      </c>
    </row>
    <row r="11" spans="2:8" ht="12.75">
      <c r="B11" s="80" t="s">
        <v>303</v>
      </c>
      <c r="C11" s="126"/>
      <c r="D11" s="127"/>
      <c r="E11" s="126">
        <f>C11+D11</f>
        <v>0</v>
      </c>
      <c r="F11" s="127"/>
      <c r="G11" s="127"/>
      <c r="H11" s="126">
        <f>G11-C11</f>
        <v>0</v>
      </c>
    </row>
    <row r="12" spans="2:8" ht="12.75">
      <c r="B12" s="80" t="s">
        <v>302</v>
      </c>
      <c r="C12" s="126"/>
      <c r="D12" s="127"/>
      <c r="E12" s="126">
        <f>C12+D12</f>
        <v>0</v>
      </c>
      <c r="F12" s="127"/>
      <c r="G12" s="127"/>
      <c r="H12" s="126">
        <f>G12-C12</f>
        <v>0</v>
      </c>
    </row>
    <row r="13" spans="2:8" ht="12.75">
      <c r="B13" s="80" t="s">
        <v>301</v>
      </c>
      <c r="C13" s="126"/>
      <c r="D13" s="127"/>
      <c r="E13" s="126">
        <f>C13+D13</f>
        <v>0</v>
      </c>
      <c r="F13" s="127"/>
      <c r="G13" s="127"/>
      <c r="H13" s="126">
        <f>G13-C13</f>
        <v>0</v>
      </c>
    </row>
    <row r="14" spans="2:8" ht="12.75">
      <c r="B14" s="80" t="s">
        <v>300</v>
      </c>
      <c r="C14" s="126"/>
      <c r="D14" s="127"/>
      <c r="E14" s="126">
        <f>C14+D14</f>
        <v>0</v>
      </c>
      <c r="F14" s="127"/>
      <c r="G14" s="127"/>
      <c r="H14" s="126">
        <f>G14-C14</f>
        <v>0</v>
      </c>
    </row>
    <row r="15" spans="2:8" ht="12.75">
      <c r="B15" s="80" t="s">
        <v>299</v>
      </c>
      <c r="C15" s="126"/>
      <c r="D15" s="127"/>
      <c r="E15" s="126">
        <f>C15+D15</f>
        <v>0</v>
      </c>
      <c r="F15" s="127"/>
      <c r="G15" s="127"/>
      <c r="H15" s="126">
        <f>G15-C15</f>
        <v>0</v>
      </c>
    </row>
    <row r="16" spans="2:8" ht="12.75">
      <c r="B16" s="80" t="s">
        <v>298</v>
      </c>
      <c r="C16" s="126"/>
      <c r="D16" s="127"/>
      <c r="E16" s="126">
        <f>C16+D16</f>
        <v>0</v>
      </c>
      <c r="F16" s="127"/>
      <c r="G16" s="127"/>
      <c r="H16" s="126">
        <f>G16-C16</f>
        <v>0</v>
      </c>
    </row>
    <row r="17" spans="2:8" ht="25.5">
      <c r="B17" s="84" t="s">
        <v>297</v>
      </c>
      <c r="C17" s="126">
        <f>SUM(C18:C28)</f>
        <v>0</v>
      </c>
      <c r="D17" s="140">
        <f>SUM(D18:D28)</f>
        <v>0</v>
      </c>
      <c r="E17" s="140">
        <f>SUM(E18:E28)</f>
        <v>0</v>
      </c>
      <c r="F17" s="140">
        <f>SUM(F18:F28)</f>
        <v>0</v>
      </c>
      <c r="G17" s="140">
        <f>SUM(G18:G28)</f>
        <v>0</v>
      </c>
      <c r="H17" s="140">
        <f>SUM(H18:H28)</f>
        <v>0</v>
      </c>
    </row>
    <row r="18" spans="2:8" ht="12.75">
      <c r="B18" s="139" t="s">
        <v>296</v>
      </c>
      <c r="C18" s="126"/>
      <c r="D18" s="127"/>
      <c r="E18" s="126">
        <f>C18+D18</f>
        <v>0</v>
      </c>
      <c r="F18" s="127"/>
      <c r="G18" s="127"/>
      <c r="H18" s="126">
        <f>G18-C18</f>
        <v>0</v>
      </c>
    </row>
    <row r="19" spans="2:8" ht="12.75">
      <c r="B19" s="139" t="s">
        <v>295</v>
      </c>
      <c r="C19" s="126"/>
      <c r="D19" s="127"/>
      <c r="E19" s="126">
        <f>C19+D19</f>
        <v>0</v>
      </c>
      <c r="F19" s="127"/>
      <c r="G19" s="127"/>
      <c r="H19" s="126">
        <f>G19-C19</f>
        <v>0</v>
      </c>
    </row>
    <row r="20" spans="2:8" ht="12.75">
      <c r="B20" s="139" t="s">
        <v>294</v>
      </c>
      <c r="C20" s="126"/>
      <c r="D20" s="127"/>
      <c r="E20" s="126">
        <f>C20+D20</f>
        <v>0</v>
      </c>
      <c r="F20" s="127"/>
      <c r="G20" s="127"/>
      <c r="H20" s="126">
        <f>G20-C20</f>
        <v>0</v>
      </c>
    </row>
    <row r="21" spans="2:8" ht="12.75">
      <c r="B21" s="139" t="s">
        <v>293</v>
      </c>
      <c r="C21" s="126"/>
      <c r="D21" s="127"/>
      <c r="E21" s="126">
        <f>C21+D21</f>
        <v>0</v>
      </c>
      <c r="F21" s="127"/>
      <c r="G21" s="127"/>
      <c r="H21" s="126">
        <f>G21-C21</f>
        <v>0</v>
      </c>
    </row>
    <row r="22" spans="2:8" ht="12.75">
      <c r="B22" s="139" t="s">
        <v>292</v>
      </c>
      <c r="C22" s="126"/>
      <c r="D22" s="127"/>
      <c r="E22" s="126">
        <f>C22+D22</f>
        <v>0</v>
      </c>
      <c r="F22" s="127"/>
      <c r="G22" s="127"/>
      <c r="H22" s="126">
        <f>G22-C22</f>
        <v>0</v>
      </c>
    </row>
    <row r="23" spans="2:8" ht="25.5">
      <c r="B23" s="134" t="s">
        <v>291</v>
      </c>
      <c r="C23" s="126"/>
      <c r="D23" s="127"/>
      <c r="E23" s="126">
        <f>C23+D23</f>
        <v>0</v>
      </c>
      <c r="F23" s="127"/>
      <c r="G23" s="127"/>
      <c r="H23" s="126">
        <f>G23-C23</f>
        <v>0</v>
      </c>
    </row>
    <row r="24" spans="2:8" ht="25.5">
      <c r="B24" s="134" t="s">
        <v>290</v>
      </c>
      <c r="C24" s="126"/>
      <c r="D24" s="127"/>
      <c r="E24" s="126">
        <f>C24+D24</f>
        <v>0</v>
      </c>
      <c r="F24" s="127"/>
      <c r="G24" s="127"/>
      <c r="H24" s="126">
        <f>G24-C24</f>
        <v>0</v>
      </c>
    </row>
    <row r="25" spans="2:8" ht="12.75">
      <c r="B25" s="139" t="s">
        <v>289</v>
      </c>
      <c r="C25" s="126"/>
      <c r="D25" s="127"/>
      <c r="E25" s="126">
        <f>C25+D25</f>
        <v>0</v>
      </c>
      <c r="F25" s="127"/>
      <c r="G25" s="127"/>
      <c r="H25" s="126">
        <f>G25-C25</f>
        <v>0</v>
      </c>
    </row>
    <row r="26" spans="2:8" ht="12.75">
      <c r="B26" s="139" t="s">
        <v>288</v>
      </c>
      <c r="C26" s="126"/>
      <c r="D26" s="127"/>
      <c r="E26" s="126">
        <f>C26+D26</f>
        <v>0</v>
      </c>
      <c r="F26" s="127"/>
      <c r="G26" s="127"/>
      <c r="H26" s="126">
        <f>G26-C26</f>
        <v>0</v>
      </c>
    </row>
    <row r="27" spans="2:8" ht="12.75">
      <c r="B27" s="139" t="s">
        <v>287</v>
      </c>
      <c r="C27" s="126"/>
      <c r="D27" s="127"/>
      <c r="E27" s="126">
        <f>C27+D27</f>
        <v>0</v>
      </c>
      <c r="F27" s="127"/>
      <c r="G27" s="127"/>
      <c r="H27" s="126">
        <f>G27-C27</f>
        <v>0</v>
      </c>
    </row>
    <row r="28" spans="2:8" ht="25.5">
      <c r="B28" s="134" t="s">
        <v>286</v>
      </c>
      <c r="C28" s="126"/>
      <c r="D28" s="127"/>
      <c r="E28" s="126">
        <f>C28+D28</f>
        <v>0</v>
      </c>
      <c r="F28" s="127"/>
      <c r="G28" s="127"/>
      <c r="H28" s="126">
        <f>G28-C28</f>
        <v>0</v>
      </c>
    </row>
    <row r="29" spans="2:8" ht="25.5">
      <c r="B29" s="84" t="s">
        <v>285</v>
      </c>
      <c r="C29" s="126">
        <f>SUM(C30:C34)</f>
        <v>0</v>
      </c>
      <c r="D29" s="126">
        <f>SUM(D30:D34)</f>
        <v>0</v>
      </c>
      <c r="E29" s="126">
        <f>SUM(E30:E34)</f>
        <v>0</v>
      </c>
      <c r="F29" s="126">
        <f>SUM(F30:F34)</f>
        <v>0</v>
      </c>
      <c r="G29" s="126">
        <f>SUM(G30:G34)</f>
        <v>0</v>
      </c>
      <c r="H29" s="126">
        <f>SUM(H30:H34)</f>
        <v>0</v>
      </c>
    </row>
    <row r="30" spans="2:8" ht="12.75">
      <c r="B30" s="139" t="s">
        <v>284</v>
      </c>
      <c r="C30" s="126"/>
      <c r="D30" s="127"/>
      <c r="E30" s="126">
        <f>C30+D30</f>
        <v>0</v>
      </c>
      <c r="F30" s="127"/>
      <c r="G30" s="127"/>
      <c r="H30" s="126">
        <f>G30-C30</f>
        <v>0</v>
      </c>
    </row>
    <row r="31" spans="2:8" ht="12.75">
      <c r="B31" s="139" t="s">
        <v>283</v>
      </c>
      <c r="C31" s="126"/>
      <c r="D31" s="127"/>
      <c r="E31" s="126">
        <f>C31+D31</f>
        <v>0</v>
      </c>
      <c r="F31" s="127"/>
      <c r="G31" s="127"/>
      <c r="H31" s="126">
        <f>G31-C31</f>
        <v>0</v>
      </c>
    </row>
    <row r="32" spans="2:8" ht="12.75">
      <c r="B32" s="139" t="s">
        <v>282</v>
      </c>
      <c r="C32" s="126"/>
      <c r="D32" s="127"/>
      <c r="E32" s="126">
        <f>C32+D32</f>
        <v>0</v>
      </c>
      <c r="F32" s="127"/>
      <c r="G32" s="127"/>
      <c r="H32" s="126">
        <f>G32-C32</f>
        <v>0</v>
      </c>
    </row>
    <row r="33" spans="2:8" ht="25.5">
      <c r="B33" s="134" t="s">
        <v>281</v>
      </c>
      <c r="C33" s="126"/>
      <c r="D33" s="127"/>
      <c r="E33" s="126">
        <f>C33+D33</f>
        <v>0</v>
      </c>
      <c r="F33" s="127"/>
      <c r="G33" s="127"/>
      <c r="H33" s="126">
        <f>G33-C33</f>
        <v>0</v>
      </c>
    </row>
    <row r="34" spans="2:8" ht="12.75">
      <c r="B34" s="139" t="s">
        <v>280</v>
      </c>
      <c r="C34" s="126"/>
      <c r="D34" s="127"/>
      <c r="E34" s="126">
        <f>C34+D34</f>
        <v>0</v>
      </c>
      <c r="F34" s="127"/>
      <c r="G34" s="127"/>
      <c r="H34" s="126">
        <f>G34-C34</f>
        <v>0</v>
      </c>
    </row>
    <row r="35" spans="2:8" ht="12.75">
      <c r="B35" s="80" t="s">
        <v>279</v>
      </c>
      <c r="C35" s="126">
        <v>11364105</v>
      </c>
      <c r="D35" s="127">
        <v>0</v>
      </c>
      <c r="E35" s="126">
        <f>C35+D35</f>
        <v>11364105</v>
      </c>
      <c r="F35" s="127">
        <v>2809512</v>
      </c>
      <c r="G35" s="127">
        <v>2809512</v>
      </c>
      <c r="H35" s="126">
        <f>G35-C35</f>
        <v>-8554593</v>
      </c>
    </row>
    <row r="36" spans="2:8" ht="12.75">
      <c r="B36" s="80" t="s">
        <v>278</v>
      </c>
      <c r="C36" s="126">
        <f>C37</f>
        <v>0</v>
      </c>
      <c r="D36" s="126">
        <f>D37</f>
        <v>0</v>
      </c>
      <c r="E36" s="126">
        <f>E37</f>
        <v>0</v>
      </c>
      <c r="F36" s="126">
        <f>F37</f>
        <v>0</v>
      </c>
      <c r="G36" s="126">
        <f>G37</f>
        <v>0</v>
      </c>
      <c r="H36" s="126">
        <f>H37</f>
        <v>0</v>
      </c>
    </row>
    <row r="37" spans="2:8" ht="12.75">
      <c r="B37" s="139" t="s">
        <v>277</v>
      </c>
      <c r="C37" s="126"/>
      <c r="D37" s="127"/>
      <c r="E37" s="126">
        <f>C37+D37</f>
        <v>0</v>
      </c>
      <c r="F37" s="127"/>
      <c r="G37" s="127"/>
      <c r="H37" s="126">
        <f>G37-C37</f>
        <v>0</v>
      </c>
    </row>
    <row r="38" spans="2:8" ht="12.75">
      <c r="B38" s="80" t="s">
        <v>276</v>
      </c>
      <c r="C38" s="126">
        <f>C39+C40</f>
        <v>0</v>
      </c>
      <c r="D38" s="126">
        <f>D39+D40</f>
        <v>0</v>
      </c>
      <c r="E38" s="126">
        <f>E39+E40</f>
        <v>0</v>
      </c>
      <c r="F38" s="126">
        <f>F39+F40</f>
        <v>0</v>
      </c>
      <c r="G38" s="126">
        <f>G39+G40</f>
        <v>0</v>
      </c>
      <c r="H38" s="126">
        <f>H39+H40</f>
        <v>0</v>
      </c>
    </row>
    <row r="39" spans="2:8" ht="12.75">
      <c r="B39" s="139" t="s">
        <v>275</v>
      </c>
      <c r="C39" s="126"/>
      <c r="D39" s="127"/>
      <c r="E39" s="126">
        <f>C39+D39</f>
        <v>0</v>
      </c>
      <c r="F39" s="127"/>
      <c r="G39" s="127"/>
      <c r="H39" s="126">
        <f>G39-C39</f>
        <v>0</v>
      </c>
    </row>
    <row r="40" spans="2:8" ht="12.75">
      <c r="B40" s="139" t="s">
        <v>274</v>
      </c>
      <c r="C40" s="126"/>
      <c r="D40" s="127"/>
      <c r="E40" s="126">
        <f>C40+D40</f>
        <v>0</v>
      </c>
      <c r="F40" s="127"/>
      <c r="G40" s="127"/>
      <c r="H40" s="126">
        <f>G40-C40</f>
        <v>0</v>
      </c>
    </row>
    <row r="41" spans="2:8" ht="12.75">
      <c r="B41" s="130"/>
      <c r="C41" s="126"/>
      <c r="D41" s="127"/>
      <c r="E41" s="126"/>
      <c r="F41" s="127"/>
      <c r="G41" s="127"/>
      <c r="H41" s="126"/>
    </row>
    <row r="42" spans="2:8" ht="25.5">
      <c r="B42" s="99" t="s">
        <v>273</v>
      </c>
      <c r="C42" s="125">
        <f>C10+C11+C12+C13+C14+C15+C16+C17+C29+C35+C36+C38</f>
        <v>11364105</v>
      </c>
      <c r="D42" s="138">
        <f>D10+D11+D12+D13+D14+D15+D16+D17+D29+D35+D36+D38</f>
        <v>0</v>
      </c>
      <c r="E42" s="138">
        <f>E10+E11+E12+E13+E14+E15+E16+E17+E29+E35+E36+E38</f>
        <v>11364105</v>
      </c>
      <c r="F42" s="138">
        <f>F10+F11+F12+F13+F14+F15+F16+F17+F29+F35+F36+F38</f>
        <v>2809512</v>
      </c>
      <c r="G42" s="138">
        <f>G10+G11+G12+G13+G14+G15+G16+G17+G29+G35+G36+G38</f>
        <v>2809512</v>
      </c>
      <c r="H42" s="138">
        <f>H10+H11+H12+H13+H14+H15+H16+H17+H29+H35+H36+H38</f>
        <v>-8554593</v>
      </c>
    </row>
    <row r="43" spans="2:8" ht="12.75">
      <c r="B43" s="82"/>
      <c r="C43" s="126"/>
      <c r="D43" s="82"/>
      <c r="E43" s="137"/>
      <c r="F43" s="82"/>
      <c r="G43" s="82"/>
      <c r="H43" s="137"/>
    </row>
    <row r="44" spans="2:8" ht="25.5">
      <c r="B44" s="99" t="s">
        <v>272</v>
      </c>
      <c r="C44" s="136"/>
      <c r="D44" s="135"/>
      <c r="E44" s="136"/>
      <c r="F44" s="135"/>
      <c r="G44" s="135"/>
      <c r="H44" s="126"/>
    </row>
    <row r="45" spans="2:8" ht="12.75">
      <c r="B45" s="130"/>
      <c r="C45" s="126"/>
      <c r="D45" s="129"/>
      <c r="E45" s="126"/>
      <c r="F45" s="129"/>
      <c r="G45" s="129"/>
      <c r="H45" s="126"/>
    </row>
    <row r="46" spans="2:8" ht="12.75">
      <c r="B46" s="75" t="s">
        <v>271</v>
      </c>
      <c r="C46" s="126"/>
      <c r="D46" s="127"/>
      <c r="E46" s="126"/>
      <c r="F46" s="127"/>
      <c r="G46" s="127"/>
      <c r="H46" s="126"/>
    </row>
    <row r="47" spans="2:8" ht="12.75">
      <c r="B47" s="80" t="s">
        <v>270</v>
      </c>
      <c r="C47" s="126">
        <f>SUM(C48:C55)</f>
        <v>0</v>
      </c>
      <c r="D47" s="126">
        <f>SUM(D48:D55)</f>
        <v>0</v>
      </c>
      <c r="E47" s="126">
        <f>SUM(E48:E55)</f>
        <v>0</v>
      </c>
      <c r="F47" s="126">
        <f>SUM(F48:F55)</f>
        <v>0</v>
      </c>
      <c r="G47" s="126">
        <f>SUM(G48:G55)</f>
        <v>0</v>
      </c>
      <c r="H47" s="126">
        <f>SUM(H48:H55)</f>
        <v>0</v>
      </c>
    </row>
    <row r="48" spans="2:8" ht="25.5">
      <c r="B48" s="134" t="s">
        <v>269</v>
      </c>
      <c r="C48" s="126"/>
      <c r="D48" s="127"/>
      <c r="E48" s="126">
        <f>C48+D48</f>
        <v>0</v>
      </c>
      <c r="F48" s="127"/>
      <c r="G48" s="127"/>
      <c r="H48" s="126">
        <f>G48-C48</f>
        <v>0</v>
      </c>
    </row>
    <row r="49" spans="2:8" ht="25.5">
      <c r="B49" s="134" t="s">
        <v>268</v>
      </c>
      <c r="C49" s="126"/>
      <c r="D49" s="127"/>
      <c r="E49" s="126">
        <f>C49+D49</f>
        <v>0</v>
      </c>
      <c r="F49" s="127"/>
      <c r="G49" s="127"/>
      <c r="H49" s="126">
        <f>G49-C49</f>
        <v>0</v>
      </c>
    </row>
    <row r="50" spans="2:8" ht="25.5">
      <c r="B50" s="134" t="s">
        <v>267</v>
      </c>
      <c r="C50" s="126"/>
      <c r="D50" s="127"/>
      <c r="E50" s="126">
        <f>C50+D50</f>
        <v>0</v>
      </c>
      <c r="F50" s="127"/>
      <c r="G50" s="127"/>
      <c r="H50" s="126">
        <f>G50-C50</f>
        <v>0</v>
      </c>
    </row>
    <row r="51" spans="2:8" ht="38.25">
      <c r="B51" s="134" t="s">
        <v>266</v>
      </c>
      <c r="C51" s="126"/>
      <c r="D51" s="127"/>
      <c r="E51" s="126">
        <f>C51+D51</f>
        <v>0</v>
      </c>
      <c r="F51" s="127"/>
      <c r="G51" s="127"/>
      <c r="H51" s="126">
        <f>G51-C51</f>
        <v>0</v>
      </c>
    </row>
    <row r="52" spans="2:8" ht="12.75">
      <c r="B52" s="134" t="s">
        <v>265</v>
      </c>
      <c r="C52" s="126"/>
      <c r="D52" s="127"/>
      <c r="E52" s="126">
        <f>C52+D52</f>
        <v>0</v>
      </c>
      <c r="F52" s="127"/>
      <c r="G52" s="127"/>
      <c r="H52" s="126">
        <f>G52-C52</f>
        <v>0</v>
      </c>
    </row>
    <row r="53" spans="2:8" ht="25.5">
      <c r="B53" s="134" t="s">
        <v>264</v>
      </c>
      <c r="C53" s="126"/>
      <c r="D53" s="127"/>
      <c r="E53" s="126">
        <f>C53+D53</f>
        <v>0</v>
      </c>
      <c r="F53" s="127"/>
      <c r="G53" s="127"/>
      <c r="H53" s="126">
        <f>G53-C53</f>
        <v>0</v>
      </c>
    </row>
    <row r="54" spans="2:8" ht="25.5">
      <c r="B54" s="134" t="s">
        <v>263</v>
      </c>
      <c r="C54" s="126"/>
      <c r="D54" s="127"/>
      <c r="E54" s="126">
        <f>C54+D54</f>
        <v>0</v>
      </c>
      <c r="F54" s="127"/>
      <c r="G54" s="127"/>
      <c r="H54" s="126">
        <f>G54-C54</f>
        <v>0</v>
      </c>
    </row>
    <row r="55" spans="2:8" ht="25.5">
      <c r="B55" s="134" t="s">
        <v>262</v>
      </c>
      <c r="C55" s="126"/>
      <c r="D55" s="127"/>
      <c r="E55" s="126">
        <f>C55+D55</f>
        <v>0</v>
      </c>
      <c r="F55" s="127"/>
      <c r="G55" s="127"/>
      <c r="H55" s="126">
        <f>G55-C55</f>
        <v>0</v>
      </c>
    </row>
    <row r="56" spans="2:8" ht="12.75">
      <c r="B56" s="84" t="s">
        <v>261</v>
      </c>
      <c r="C56" s="126">
        <f>SUM(C57:C60)</f>
        <v>0</v>
      </c>
      <c r="D56" s="126">
        <f>SUM(D57:D60)</f>
        <v>0</v>
      </c>
      <c r="E56" s="126">
        <f>SUM(E57:E60)</f>
        <v>0</v>
      </c>
      <c r="F56" s="126">
        <f>SUM(F57:F60)</f>
        <v>0</v>
      </c>
      <c r="G56" s="126">
        <f>SUM(G57:G60)</f>
        <v>0</v>
      </c>
      <c r="H56" s="126">
        <f>SUM(H57:H60)</f>
        <v>0</v>
      </c>
    </row>
    <row r="57" spans="2:8" ht="12.75">
      <c r="B57" s="134" t="s">
        <v>260</v>
      </c>
      <c r="C57" s="126"/>
      <c r="D57" s="127"/>
      <c r="E57" s="126">
        <f>C57+D57</f>
        <v>0</v>
      </c>
      <c r="F57" s="127"/>
      <c r="G57" s="127"/>
      <c r="H57" s="126">
        <f>G57-C57</f>
        <v>0</v>
      </c>
    </row>
    <row r="58" spans="2:8" ht="12.75">
      <c r="B58" s="134" t="s">
        <v>259</v>
      </c>
      <c r="C58" s="126"/>
      <c r="D58" s="127"/>
      <c r="E58" s="126">
        <f>C58+D58</f>
        <v>0</v>
      </c>
      <c r="F58" s="127"/>
      <c r="G58" s="127"/>
      <c r="H58" s="126">
        <f>G58-C58</f>
        <v>0</v>
      </c>
    </row>
    <row r="59" spans="2:8" ht="12.75">
      <c r="B59" s="134" t="s">
        <v>258</v>
      </c>
      <c r="C59" s="126"/>
      <c r="D59" s="127"/>
      <c r="E59" s="126">
        <f>C59+D59</f>
        <v>0</v>
      </c>
      <c r="F59" s="127"/>
      <c r="G59" s="127"/>
      <c r="H59" s="126">
        <f>G59-C59</f>
        <v>0</v>
      </c>
    </row>
    <row r="60" spans="2:8" ht="12.75">
      <c r="B60" s="134" t="s">
        <v>257</v>
      </c>
      <c r="C60" s="126"/>
      <c r="D60" s="127"/>
      <c r="E60" s="126">
        <f>C60+D60</f>
        <v>0</v>
      </c>
      <c r="F60" s="127"/>
      <c r="G60" s="127"/>
      <c r="H60" s="126">
        <f>G60-C60</f>
        <v>0</v>
      </c>
    </row>
    <row r="61" spans="2:8" ht="12.75">
      <c r="B61" s="84" t="s">
        <v>256</v>
      </c>
      <c r="C61" s="126">
        <f>C62+C63</f>
        <v>0</v>
      </c>
      <c r="D61" s="126">
        <f>D62+D63</f>
        <v>0</v>
      </c>
      <c r="E61" s="126">
        <f>E62+E63</f>
        <v>0</v>
      </c>
      <c r="F61" s="126">
        <f>F62+F63</f>
        <v>0</v>
      </c>
      <c r="G61" s="126">
        <f>G62+G63</f>
        <v>0</v>
      </c>
      <c r="H61" s="126">
        <f>H62+H63</f>
        <v>0</v>
      </c>
    </row>
    <row r="62" spans="2:8" ht="25.5">
      <c r="B62" s="134" t="s">
        <v>255</v>
      </c>
      <c r="C62" s="126"/>
      <c r="D62" s="127"/>
      <c r="E62" s="126">
        <f>C62+D62</f>
        <v>0</v>
      </c>
      <c r="F62" s="127"/>
      <c r="G62" s="127"/>
      <c r="H62" s="126">
        <f>G62-C62</f>
        <v>0</v>
      </c>
    </row>
    <row r="63" spans="2:8" ht="12.75">
      <c r="B63" s="134" t="s">
        <v>254</v>
      </c>
      <c r="C63" s="126"/>
      <c r="D63" s="127"/>
      <c r="E63" s="126">
        <f>C63+D63</f>
        <v>0</v>
      </c>
      <c r="F63" s="127"/>
      <c r="G63" s="127"/>
      <c r="H63" s="126">
        <f>G63-C63</f>
        <v>0</v>
      </c>
    </row>
    <row r="64" spans="2:8" ht="38.25">
      <c r="B64" s="84" t="s">
        <v>253</v>
      </c>
      <c r="C64" s="126"/>
      <c r="D64" s="127"/>
      <c r="E64" s="126">
        <f>C64+D64</f>
        <v>0</v>
      </c>
      <c r="F64" s="127"/>
      <c r="G64" s="127"/>
      <c r="H64" s="126">
        <f>G64-C64</f>
        <v>0</v>
      </c>
    </row>
    <row r="65" spans="2:8" ht="12.75">
      <c r="B65" s="133" t="s">
        <v>252</v>
      </c>
      <c r="C65" s="131"/>
      <c r="D65" s="132"/>
      <c r="E65" s="131">
        <f>C65+D65</f>
        <v>0</v>
      </c>
      <c r="F65" s="132"/>
      <c r="G65" s="132"/>
      <c r="H65" s="131">
        <f>G65-C65</f>
        <v>0</v>
      </c>
    </row>
    <row r="66" spans="2:8" ht="12.75">
      <c r="B66" s="130"/>
      <c r="C66" s="126"/>
      <c r="D66" s="129"/>
      <c r="E66" s="126"/>
      <c r="F66" s="129"/>
      <c r="G66" s="129"/>
      <c r="H66" s="126"/>
    </row>
    <row r="67" spans="2:8" ht="25.5">
      <c r="B67" s="99" t="s">
        <v>251</v>
      </c>
      <c r="C67" s="125">
        <f>C47+C56+C61+C64+C65</f>
        <v>0</v>
      </c>
      <c r="D67" s="125">
        <f>D47+D56+D61+D64+D65</f>
        <v>0</v>
      </c>
      <c r="E67" s="125">
        <f>E47+E56+E61+E64+E65</f>
        <v>0</v>
      </c>
      <c r="F67" s="125">
        <f>F47+F56+F61+F64+F65</f>
        <v>0</v>
      </c>
      <c r="G67" s="125">
        <f>G47+G56+G61+G64+G65</f>
        <v>0</v>
      </c>
      <c r="H67" s="125">
        <f>H47+H56+H61+H64+H65</f>
        <v>0</v>
      </c>
    </row>
    <row r="68" spans="2:8" ht="12.75">
      <c r="B68" s="128"/>
      <c r="C68" s="126"/>
      <c r="D68" s="129"/>
      <c r="E68" s="126"/>
      <c r="F68" s="129"/>
      <c r="G68" s="129"/>
      <c r="H68" s="126"/>
    </row>
    <row r="69" spans="2:8" ht="25.5">
      <c r="B69" s="99" t="s">
        <v>250</v>
      </c>
      <c r="C69" s="125">
        <f>C70</f>
        <v>0</v>
      </c>
      <c r="D69" s="125">
        <f>D70</f>
        <v>0</v>
      </c>
      <c r="E69" s="125">
        <f>E70</f>
        <v>0</v>
      </c>
      <c r="F69" s="125">
        <f>F70</f>
        <v>0</v>
      </c>
      <c r="G69" s="125">
        <f>G70</f>
        <v>0</v>
      </c>
      <c r="H69" s="125">
        <f>H70</f>
        <v>0</v>
      </c>
    </row>
    <row r="70" spans="2:8" ht="12.75">
      <c r="B70" s="128" t="s">
        <v>249</v>
      </c>
      <c r="C70" s="126"/>
      <c r="D70" s="127"/>
      <c r="E70" s="126">
        <f>C70+D70</f>
        <v>0</v>
      </c>
      <c r="F70" s="127"/>
      <c r="G70" s="127"/>
      <c r="H70" s="126">
        <f>G70-C70</f>
        <v>0</v>
      </c>
    </row>
    <row r="71" spans="2:8" ht="12.75">
      <c r="B71" s="128"/>
      <c r="C71" s="126"/>
      <c r="D71" s="127"/>
      <c r="E71" s="126"/>
      <c r="F71" s="127"/>
      <c r="G71" s="127"/>
      <c r="H71" s="126"/>
    </row>
    <row r="72" spans="2:8" ht="12.75">
      <c r="B72" s="99" t="s">
        <v>248</v>
      </c>
      <c r="C72" s="125">
        <f>C42+C67+C69</f>
        <v>11364105</v>
      </c>
      <c r="D72" s="125">
        <f>D42+D67+D69</f>
        <v>0</v>
      </c>
      <c r="E72" s="125">
        <f>E42+E67+E69</f>
        <v>11364105</v>
      </c>
      <c r="F72" s="125">
        <f>F42+F67+F69</f>
        <v>2809512</v>
      </c>
      <c r="G72" s="125">
        <f>G42+G67+G69</f>
        <v>2809512</v>
      </c>
      <c r="H72" s="125">
        <f>H42+H67+H69</f>
        <v>-8554593</v>
      </c>
    </row>
    <row r="73" spans="2:8" ht="12.75">
      <c r="B73" s="128"/>
      <c r="C73" s="126"/>
      <c r="D73" s="127"/>
      <c r="E73" s="126"/>
      <c r="F73" s="127"/>
      <c r="G73" s="127"/>
      <c r="H73" s="126"/>
    </row>
    <row r="74" spans="2:8" ht="12.75">
      <c r="B74" s="99" t="s">
        <v>247</v>
      </c>
      <c r="C74" s="126"/>
      <c r="D74" s="127"/>
      <c r="E74" s="126"/>
      <c r="F74" s="127"/>
      <c r="G74" s="127"/>
      <c r="H74" s="126"/>
    </row>
    <row r="75" spans="2:8" ht="25.5">
      <c r="B75" s="128" t="s">
        <v>246</v>
      </c>
      <c r="C75" s="126"/>
      <c r="D75" s="127"/>
      <c r="E75" s="126">
        <f>C75+D75</f>
        <v>0</v>
      </c>
      <c r="F75" s="127"/>
      <c r="G75" s="127"/>
      <c r="H75" s="126">
        <f>G75-C75</f>
        <v>0</v>
      </c>
    </row>
    <row r="76" spans="2:8" ht="25.5">
      <c r="B76" s="128" t="s">
        <v>245</v>
      </c>
      <c r="C76" s="126"/>
      <c r="D76" s="127"/>
      <c r="E76" s="126">
        <f>C76+D76</f>
        <v>0</v>
      </c>
      <c r="F76" s="127"/>
      <c r="G76" s="127"/>
      <c r="H76" s="126">
        <f>G76-C76</f>
        <v>0</v>
      </c>
    </row>
    <row r="77" spans="2:8" ht="25.5">
      <c r="B77" s="99" t="s">
        <v>244</v>
      </c>
      <c r="C77" s="125">
        <f>SUM(C75:C76)</f>
        <v>0</v>
      </c>
      <c r="D77" s="125">
        <f>SUM(D75:D76)</f>
        <v>0</v>
      </c>
      <c r="E77" s="125">
        <f>SUM(E75:E76)</f>
        <v>0</v>
      </c>
      <c r="F77" s="125">
        <f>SUM(F75:F76)</f>
        <v>0</v>
      </c>
      <c r="G77" s="125">
        <f>SUM(G75:G76)</f>
        <v>0</v>
      </c>
      <c r="H77" s="125">
        <f>SUM(H75:H76)</f>
        <v>0</v>
      </c>
    </row>
    <row r="78" spans="2:8" ht="13.5" thickBot="1">
      <c r="B78" s="124"/>
      <c r="C78" s="122"/>
      <c r="D78" s="123"/>
      <c r="E78" s="122"/>
      <c r="F78" s="123"/>
      <c r="G78" s="123"/>
      <c r="H78" s="12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72"/>
    </row>
    <row r="3" spans="2:9" ht="12.75">
      <c r="B3" s="120" t="s">
        <v>394</v>
      </c>
      <c r="C3" s="119"/>
      <c r="D3" s="119"/>
      <c r="E3" s="119"/>
      <c r="F3" s="119"/>
      <c r="G3" s="119"/>
      <c r="H3" s="119"/>
      <c r="I3" s="171"/>
    </row>
    <row r="4" spans="2:9" ht="12.75">
      <c r="B4" s="120" t="s">
        <v>393</v>
      </c>
      <c r="C4" s="119"/>
      <c r="D4" s="119"/>
      <c r="E4" s="119"/>
      <c r="F4" s="119"/>
      <c r="G4" s="119"/>
      <c r="H4" s="119"/>
      <c r="I4" s="171"/>
    </row>
    <row r="5" spans="2:9" ht="12.75">
      <c r="B5" s="120" t="s">
        <v>173</v>
      </c>
      <c r="C5" s="119"/>
      <c r="D5" s="119"/>
      <c r="E5" s="119"/>
      <c r="F5" s="119"/>
      <c r="G5" s="119"/>
      <c r="H5" s="119"/>
      <c r="I5" s="171"/>
    </row>
    <row r="6" spans="2:9" ht="13.5" thickBot="1">
      <c r="B6" s="117" t="s">
        <v>1</v>
      </c>
      <c r="C6" s="116"/>
      <c r="D6" s="116"/>
      <c r="E6" s="116"/>
      <c r="F6" s="116"/>
      <c r="G6" s="116"/>
      <c r="H6" s="116"/>
      <c r="I6" s="170"/>
    </row>
    <row r="7" spans="2:9" ht="15.75" customHeight="1">
      <c r="B7" s="23" t="s">
        <v>2</v>
      </c>
      <c r="C7" s="25"/>
      <c r="D7" s="23" t="s">
        <v>392</v>
      </c>
      <c r="E7" s="24"/>
      <c r="F7" s="24"/>
      <c r="G7" s="24"/>
      <c r="H7" s="25"/>
      <c r="I7" s="144" t="s">
        <v>391</v>
      </c>
    </row>
    <row r="8" spans="2:9" ht="15" customHeight="1" thickBot="1">
      <c r="B8" s="120"/>
      <c r="C8" s="118"/>
      <c r="D8" s="117"/>
      <c r="E8" s="116"/>
      <c r="F8" s="116"/>
      <c r="G8" s="116"/>
      <c r="H8" s="115"/>
      <c r="I8" s="143"/>
    </row>
    <row r="9" spans="2:9" ht="26.25" thickBot="1">
      <c r="B9" s="117"/>
      <c r="C9" s="115"/>
      <c r="D9" s="169" t="s">
        <v>242</v>
      </c>
      <c r="E9" s="22" t="s">
        <v>390</v>
      </c>
      <c r="F9" s="169" t="s">
        <v>389</v>
      </c>
      <c r="G9" s="169" t="s">
        <v>212</v>
      </c>
      <c r="H9" s="169" t="s">
        <v>241</v>
      </c>
      <c r="I9" s="141"/>
    </row>
    <row r="10" spans="2:9" ht="12.75">
      <c r="B10" s="168" t="s">
        <v>388</v>
      </c>
      <c r="C10" s="167"/>
      <c r="D10" s="152">
        <f>D11+D19+D29+D39+D49+D59+D72+D76+D63</f>
        <v>11364105</v>
      </c>
      <c r="E10" s="152">
        <f>E11+E19+E29+E39+E49+E59+E72+E76+E63</f>
        <v>0</v>
      </c>
      <c r="F10" s="152">
        <f>F11+F19+F29+F39+F49+F59+F72+F76+F63</f>
        <v>11364105</v>
      </c>
      <c r="G10" s="152">
        <f>G11+G19+G29+G39+G49+G59+G72+G76+G63</f>
        <v>2544938.67</v>
      </c>
      <c r="H10" s="152">
        <f>H11+H19+H29+H39+H49+H59+H72+H76+H63</f>
        <v>2250849.7</v>
      </c>
      <c r="I10" s="152">
        <f>I11+I19+I29+I39+I49+I59+I72+I76+I63</f>
        <v>8819166.33</v>
      </c>
    </row>
    <row r="11" spans="2:9" ht="12.75">
      <c r="B11" s="156" t="s">
        <v>386</v>
      </c>
      <c r="C11" s="155"/>
      <c r="D11" s="137">
        <f>SUM(D12:D18)</f>
        <v>9314105</v>
      </c>
      <c r="E11" s="137">
        <f>SUM(E12:E18)</f>
        <v>0</v>
      </c>
      <c r="F11" s="137">
        <f>SUM(F12:F18)</f>
        <v>9314105</v>
      </c>
      <c r="G11" s="137">
        <f>SUM(G12:G18)</f>
        <v>2021632.8</v>
      </c>
      <c r="H11" s="137">
        <f>SUM(H12:H18)</f>
        <v>1727543.83</v>
      </c>
      <c r="I11" s="137">
        <f>SUM(I12:I18)</f>
        <v>7292472.2</v>
      </c>
    </row>
    <row r="12" spans="2:9" ht="12.75">
      <c r="B12" s="158" t="s">
        <v>385</v>
      </c>
      <c r="C12" s="157"/>
      <c r="D12" s="137">
        <v>6011390</v>
      </c>
      <c r="E12" s="126">
        <v>0</v>
      </c>
      <c r="F12" s="126">
        <f>D12+E12</f>
        <v>6011390</v>
      </c>
      <c r="G12" s="126">
        <v>1397005.95</v>
      </c>
      <c r="H12" s="126">
        <v>1397005.95</v>
      </c>
      <c r="I12" s="126">
        <f>F12-G12</f>
        <v>4614384.05</v>
      </c>
    </row>
    <row r="13" spans="2:9" ht="12.75">
      <c r="B13" s="158" t="s">
        <v>384</v>
      </c>
      <c r="C13" s="157"/>
      <c r="D13" s="137">
        <v>158964</v>
      </c>
      <c r="E13" s="126">
        <v>0</v>
      </c>
      <c r="F13" s="126">
        <f>D13+E13</f>
        <v>158964</v>
      </c>
      <c r="G13" s="126">
        <v>38705.76</v>
      </c>
      <c r="H13" s="126">
        <v>38705.76</v>
      </c>
      <c r="I13" s="126">
        <f>F13-G13</f>
        <v>120258.23999999999</v>
      </c>
    </row>
    <row r="14" spans="2:9" ht="12.75">
      <c r="B14" s="158" t="s">
        <v>383</v>
      </c>
      <c r="C14" s="157"/>
      <c r="D14" s="137">
        <v>1357754</v>
      </c>
      <c r="E14" s="126">
        <v>0</v>
      </c>
      <c r="F14" s="126">
        <f>D14+E14</f>
        <v>1357754</v>
      </c>
      <c r="G14" s="126">
        <v>319610.32</v>
      </c>
      <c r="H14" s="126">
        <v>107960.32</v>
      </c>
      <c r="I14" s="126">
        <f>F14-G14</f>
        <v>1038143.6799999999</v>
      </c>
    </row>
    <row r="15" spans="2:9" ht="12.75">
      <c r="B15" s="158" t="s">
        <v>382</v>
      </c>
      <c r="C15" s="157"/>
      <c r="D15" s="137">
        <v>1482623</v>
      </c>
      <c r="E15" s="126">
        <v>0</v>
      </c>
      <c r="F15" s="126">
        <f>D15+E15</f>
        <v>1482623</v>
      </c>
      <c r="G15" s="126">
        <v>238799.43</v>
      </c>
      <c r="H15" s="126">
        <v>183871.8</v>
      </c>
      <c r="I15" s="126">
        <f>F15-G15</f>
        <v>1243823.57</v>
      </c>
    </row>
    <row r="16" spans="2:9" ht="12.75">
      <c r="B16" s="158" t="s">
        <v>381</v>
      </c>
      <c r="C16" s="157"/>
      <c r="D16" s="137">
        <v>120254</v>
      </c>
      <c r="E16" s="126">
        <v>0</v>
      </c>
      <c r="F16" s="126">
        <f>D16+E16</f>
        <v>120254</v>
      </c>
      <c r="G16" s="126">
        <v>27511.34</v>
      </c>
      <c r="H16" s="126">
        <v>0</v>
      </c>
      <c r="I16" s="126">
        <f>F16-G16</f>
        <v>92742.66</v>
      </c>
    </row>
    <row r="17" spans="2:9" ht="12.75">
      <c r="B17" s="158" t="s">
        <v>380</v>
      </c>
      <c r="C17" s="157"/>
      <c r="D17" s="137"/>
      <c r="E17" s="126"/>
      <c r="F17" s="126">
        <f>D17+E17</f>
        <v>0</v>
      </c>
      <c r="G17" s="126"/>
      <c r="H17" s="126"/>
      <c r="I17" s="126">
        <f>F17-G17</f>
        <v>0</v>
      </c>
    </row>
    <row r="18" spans="2:9" ht="12.75">
      <c r="B18" s="158" t="s">
        <v>379</v>
      </c>
      <c r="C18" s="157"/>
      <c r="D18" s="137">
        <v>183120</v>
      </c>
      <c r="E18" s="126">
        <v>0</v>
      </c>
      <c r="F18" s="126">
        <f>D18+E18</f>
        <v>183120</v>
      </c>
      <c r="G18" s="126">
        <v>0</v>
      </c>
      <c r="H18" s="126">
        <v>0</v>
      </c>
      <c r="I18" s="126">
        <f>F18-G18</f>
        <v>183120</v>
      </c>
    </row>
    <row r="19" spans="2:9" ht="12.75">
      <c r="B19" s="156" t="s">
        <v>378</v>
      </c>
      <c r="C19" s="155"/>
      <c r="D19" s="137">
        <f>SUM(D20:D28)</f>
        <v>305292</v>
      </c>
      <c r="E19" s="137">
        <f>SUM(E20:E28)</f>
        <v>0</v>
      </c>
      <c r="F19" s="137">
        <f>SUM(F20:F28)</f>
        <v>305292</v>
      </c>
      <c r="G19" s="137">
        <f>SUM(G20:G28)</f>
        <v>24857.26</v>
      </c>
      <c r="H19" s="137">
        <f>SUM(H20:H28)</f>
        <v>24857.26</v>
      </c>
      <c r="I19" s="137">
        <f>SUM(I20:I28)</f>
        <v>280434.74</v>
      </c>
    </row>
    <row r="20" spans="2:9" ht="12.75">
      <c r="B20" s="158" t="s">
        <v>377</v>
      </c>
      <c r="C20" s="157"/>
      <c r="D20" s="137">
        <v>125292</v>
      </c>
      <c r="E20" s="126">
        <v>0</v>
      </c>
      <c r="F20" s="137">
        <f>D20+E20</f>
        <v>125292</v>
      </c>
      <c r="G20" s="126">
        <v>16581.01</v>
      </c>
      <c r="H20" s="126">
        <v>16581.01</v>
      </c>
      <c r="I20" s="126">
        <f>F20-G20</f>
        <v>108710.99</v>
      </c>
    </row>
    <row r="21" spans="2:9" ht="12.75">
      <c r="B21" s="158" t="s">
        <v>376</v>
      </c>
      <c r="C21" s="157"/>
      <c r="D21" s="137">
        <v>60000</v>
      </c>
      <c r="E21" s="126">
        <v>0</v>
      </c>
      <c r="F21" s="137">
        <f>D21+E21</f>
        <v>60000</v>
      </c>
      <c r="G21" s="126">
        <v>6221.45</v>
      </c>
      <c r="H21" s="126">
        <v>6221.45</v>
      </c>
      <c r="I21" s="126">
        <f>F21-G21</f>
        <v>53778.55</v>
      </c>
    </row>
    <row r="22" spans="2:9" ht="12.75">
      <c r="B22" s="158" t="s">
        <v>375</v>
      </c>
      <c r="C22" s="157"/>
      <c r="D22" s="137"/>
      <c r="E22" s="126"/>
      <c r="F22" s="137">
        <f>D22+E22</f>
        <v>0</v>
      </c>
      <c r="G22" s="126"/>
      <c r="H22" s="126"/>
      <c r="I22" s="126">
        <f>F22-G22</f>
        <v>0</v>
      </c>
    </row>
    <row r="23" spans="2:9" ht="12.75">
      <c r="B23" s="158" t="s">
        <v>374</v>
      </c>
      <c r="C23" s="157"/>
      <c r="D23" s="137"/>
      <c r="E23" s="126"/>
      <c r="F23" s="137">
        <f>D23+E23</f>
        <v>0</v>
      </c>
      <c r="G23" s="126"/>
      <c r="H23" s="126"/>
      <c r="I23" s="126">
        <f>F23-G23</f>
        <v>0</v>
      </c>
    </row>
    <row r="24" spans="2:9" ht="12.75">
      <c r="B24" s="158" t="s">
        <v>373</v>
      </c>
      <c r="C24" s="157"/>
      <c r="D24" s="137"/>
      <c r="E24" s="126"/>
      <c r="F24" s="137">
        <f>D24+E24</f>
        <v>0</v>
      </c>
      <c r="G24" s="126"/>
      <c r="H24" s="126"/>
      <c r="I24" s="126">
        <f>F24-G24</f>
        <v>0</v>
      </c>
    </row>
    <row r="25" spans="2:9" ht="12.75">
      <c r="B25" s="158" t="s">
        <v>372</v>
      </c>
      <c r="C25" s="157"/>
      <c r="D25" s="137">
        <v>40000</v>
      </c>
      <c r="E25" s="126">
        <v>0</v>
      </c>
      <c r="F25" s="137">
        <f>D25+E25</f>
        <v>40000</v>
      </c>
      <c r="G25" s="126">
        <v>1730</v>
      </c>
      <c r="H25" s="126">
        <v>1730</v>
      </c>
      <c r="I25" s="126">
        <f>F25-G25</f>
        <v>38270</v>
      </c>
    </row>
    <row r="26" spans="2:9" ht="12.75">
      <c r="B26" s="158" t="s">
        <v>371</v>
      </c>
      <c r="C26" s="157"/>
      <c r="D26" s="137">
        <v>40000</v>
      </c>
      <c r="E26" s="126">
        <v>0</v>
      </c>
      <c r="F26" s="137">
        <f>D26+E26</f>
        <v>40000</v>
      </c>
      <c r="G26" s="126">
        <v>0</v>
      </c>
      <c r="H26" s="126">
        <v>0</v>
      </c>
      <c r="I26" s="126">
        <f>F26-G26</f>
        <v>40000</v>
      </c>
    </row>
    <row r="27" spans="2:9" ht="12.75">
      <c r="B27" s="158" t="s">
        <v>370</v>
      </c>
      <c r="C27" s="157"/>
      <c r="D27" s="137"/>
      <c r="E27" s="126"/>
      <c r="F27" s="137">
        <f>D27+E27</f>
        <v>0</v>
      </c>
      <c r="G27" s="126"/>
      <c r="H27" s="126"/>
      <c r="I27" s="126">
        <f>F27-G27</f>
        <v>0</v>
      </c>
    </row>
    <row r="28" spans="2:9" ht="12.75">
      <c r="B28" s="158" t="s">
        <v>369</v>
      </c>
      <c r="C28" s="157"/>
      <c r="D28" s="137">
        <v>40000</v>
      </c>
      <c r="E28" s="126">
        <v>0</v>
      </c>
      <c r="F28" s="137">
        <f>D28+E28</f>
        <v>40000</v>
      </c>
      <c r="G28" s="126">
        <v>324.8</v>
      </c>
      <c r="H28" s="126">
        <v>324.8</v>
      </c>
      <c r="I28" s="126">
        <f>F28-G28</f>
        <v>39675.2</v>
      </c>
    </row>
    <row r="29" spans="2:9" ht="12.75">
      <c r="B29" s="156" t="s">
        <v>368</v>
      </c>
      <c r="C29" s="155"/>
      <c r="D29" s="137">
        <f>SUM(D30:D38)</f>
        <v>1444708</v>
      </c>
      <c r="E29" s="137">
        <f>SUM(E30:E38)</f>
        <v>0</v>
      </c>
      <c r="F29" s="137">
        <f>SUM(F30:F38)</f>
        <v>1444708</v>
      </c>
      <c r="G29" s="137">
        <f>SUM(G30:G38)</f>
        <v>225248.61</v>
      </c>
      <c r="H29" s="137">
        <f>SUM(H30:H38)</f>
        <v>225248.61</v>
      </c>
      <c r="I29" s="137">
        <f>SUM(I30:I38)</f>
        <v>1219459.3900000001</v>
      </c>
    </row>
    <row r="30" spans="2:9" ht="12.75">
      <c r="B30" s="158" t="s">
        <v>367</v>
      </c>
      <c r="C30" s="157"/>
      <c r="D30" s="137">
        <v>185000</v>
      </c>
      <c r="E30" s="126">
        <v>0</v>
      </c>
      <c r="F30" s="137">
        <f>D30+E30</f>
        <v>185000</v>
      </c>
      <c r="G30" s="126">
        <v>15885.59</v>
      </c>
      <c r="H30" s="126">
        <v>15885.59</v>
      </c>
      <c r="I30" s="126">
        <f>F30-G30</f>
        <v>169114.41</v>
      </c>
    </row>
    <row r="31" spans="2:9" ht="12.75">
      <c r="B31" s="158" t="s">
        <v>366</v>
      </c>
      <c r="C31" s="157"/>
      <c r="D31" s="137">
        <v>564000</v>
      </c>
      <c r="E31" s="126">
        <v>0</v>
      </c>
      <c r="F31" s="137">
        <f>D31+E31</f>
        <v>564000</v>
      </c>
      <c r="G31" s="126">
        <v>119459</v>
      </c>
      <c r="H31" s="126">
        <v>119459</v>
      </c>
      <c r="I31" s="126">
        <f>F31-G31</f>
        <v>444541</v>
      </c>
    </row>
    <row r="32" spans="2:9" ht="12.75">
      <c r="B32" s="158" t="s">
        <v>365</v>
      </c>
      <c r="C32" s="157"/>
      <c r="D32" s="137">
        <v>168514</v>
      </c>
      <c r="E32" s="126">
        <v>0</v>
      </c>
      <c r="F32" s="137">
        <f>D32+E32</f>
        <v>168514</v>
      </c>
      <c r="G32" s="126">
        <v>25817</v>
      </c>
      <c r="H32" s="126">
        <v>25817</v>
      </c>
      <c r="I32" s="126">
        <f>F32-G32</f>
        <v>142697</v>
      </c>
    </row>
    <row r="33" spans="2:9" ht="12.75">
      <c r="B33" s="158" t="s">
        <v>364</v>
      </c>
      <c r="C33" s="157"/>
      <c r="D33" s="137">
        <v>45006</v>
      </c>
      <c r="E33" s="126">
        <v>0</v>
      </c>
      <c r="F33" s="137">
        <f>D33+E33</f>
        <v>45006</v>
      </c>
      <c r="G33" s="126">
        <v>2317.41</v>
      </c>
      <c r="H33" s="126">
        <v>2317.41</v>
      </c>
      <c r="I33" s="126">
        <f>F33-G33</f>
        <v>42688.59</v>
      </c>
    </row>
    <row r="34" spans="2:9" ht="12.75">
      <c r="B34" s="158" t="s">
        <v>363</v>
      </c>
      <c r="C34" s="157"/>
      <c r="D34" s="137">
        <v>30000</v>
      </c>
      <c r="E34" s="126">
        <v>3000</v>
      </c>
      <c r="F34" s="137">
        <f>D34+E34</f>
        <v>33000</v>
      </c>
      <c r="G34" s="126">
        <v>13659.61</v>
      </c>
      <c r="H34" s="126">
        <v>13659.61</v>
      </c>
      <c r="I34" s="126">
        <f>F34-G34</f>
        <v>19340.39</v>
      </c>
    </row>
    <row r="35" spans="2:9" ht="12.75">
      <c r="B35" s="158" t="s">
        <v>362</v>
      </c>
      <c r="C35" s="157"/>
      <c r="D35" s="137">
        <v>15000</v>
      </c>
      <c r="E35" s="126">
        <v>0</v>
      </c>
      <c r="F35" s="137">
        <f>D35+E35</f>
        <v>15000</v>
      </c>
      <c r="G35" s="126">
        <v>13</v>
      </c>
      <c r="H35" s="126">
        <v>13</v>
      </c>
      <c r="I35" s="126">
        <f>F35-G35</f>
        <v>14987</v>
      </c>
    </row>
    <row r="36" spans="2:9" ht="12.75">
      <c r="B36" s="158" t="s">
        <v>361</v>
      </c>
      <c r="C36" s="157"/>
      <c r="D36" s="137">
        <v>160000</v>
      </c>
      <c r="E36" s="126">
        <v>-3000</v>
      </c>
      <c r="F36" s="137">
        <f>D36+E36</f>
        <v>157000</v>
      </c>
      <c r="G36" s="126">
        <v>1574</v>
      </c>
      <c r="H36" s="126">
        <v>1574</v>
      </c>
      <c r="I36" s="126">
        <f>F36-G36</f>
        <v>155426</v>
      </c>
    </row>
    <row r="37" spans="2:9" ht="12.75">
      <c r="B37" s="158" t="s">
        <v>360</v>
      </c>
      <c r="C37" s="157"/>
      <c r="D37" s="137">
        <v>40000</v>
      </c>
      <c r="E37" s="126">
        <v>0</v>
      </c>
      <c r="F37" s="137">
        <f>D37+E37</f>
        <v>40000</v>
      </c>
      <c r="G37" s="126">
        <v>2900</v>
      </c>
      <c r="H37" s="126">
        <v>2900</v>
      </c>
      <c r="I37" s="126">
        <f>F37-G37</f>
        <v>37100</v>
      </c>
    </row>
    <row r="38" spans="2:9" ht="12.75">
      <c r="B38" s="158" t="s">
        <v>359</v>
      </c>
      <c r="C38" s="157"/>
      <c r="D38" s="137">
        <v>237188</v>
      </c>
      <c r="E38" s="126">
        <v>0</v>
      </c>
      <c r="F38" s="137">
        <f>D38+E38</f>
        <v>237188</v>
      </c>
      <c r="G38" s="126">
        <v>43623</v>
      </c>
      <c r="H38" s="126">
        <v>43623</v>
      </c>
      <c r="I38" s="126">
        <f>F38-G38</f>
        <v>193565</v>
      </c>
    </row>
    <row r="39" spans="2:9" ht="25.5" customHeight="1">
      <c r="B39" s="160" t="s">
        <v>358</v>
      </c>
      <c r="C39" s="159"/>
      <c r="D39" s="137">
        <f>SUM(D40:D48)</f>
        <v>0</v>
      </c>
      <c r="E39" s="137">
        <f>SUM(E40:E48)</f>
        <v>0</v>
      </c>
      <c r="F39" s="137">
        <f>SUM(F40:F48)</f>
        <v>0</v>
      </c>
      <c r="G39" s="137">
        <f>SUM(G40:G48)</f>
        <v>0</v>
      </c>
      <c r="H39" s="137">
        <f>SUM(H40:H48)</f>
        <v>0</v>
      </c>
      <c r="I39" s="137">
        <f>SUM(I40:I48)</f>
        <v>0</v>
      </c>
    </row>
    <row r="40" spans="2:9" ht="12.75">
      <c r="B40" s="158" t="s">
        <v>357</v>
      </c>
      <c r="C40" s="157"/>
      <c r="D40" s="137"/>
      <c r="E40" s="126"/>
      <c r="F40" s="137">
        <f>D40+E40</f>
        <v>0</v>
      </c>
      <c r="G40" s="126"/>
      <c r="H40" s="126"/>
      <c r="I40" s="126">
        <f>F40-G40</f>
        <v>0</v>
      </c>
    </row>
    <row r="41" spans="2:9" ht="12.75">
      <c r="B41" s="158" t="s">
        <v>356</v>
      </c>
      <c r="C41" s="157"/>
      <c r="D41" s="137"/>
      <c r="E41" s="126"/>
      <c r="F41" s="137">
        <f>D41+E41</f>
        <v>0</v>
      </c>
      <c r="G41" s="126"/>
      <c r="H41" s="126"/>
      <c r="I41" s="126">
        <f>F41-G41</f>
        <v>0</v>
      </c>
    </row>
    <row r="42" spans="2:9" ht="12.75">
      <c r="B42" s="158" t="s">
        <v>355</v>
      </c>
      <c r="C42" s="157"/>
      <c r="D42" s="137"/>
      <c r="E42" s="126"/>
      <c r="F42" s="137">
        <f>D42+E42</f>
        <v>0</v>
      </c>
      <c r="G42" s="126"/>
      <c r="H42" s="126"/>
      <c r="I42" s="126">
        <f>F42-G42</f>
        <v>0</v>
      </c>
    </row>
    <row r="43" spans="2:9" ht="12.75">
      <c r="B43" s="158" t="s">
        <v>354</v>
      </c>
      <c r="C43" s="157"/>
      <c r="D43" s="137"/>
      <c r="E43" s="126"/>
      <c r="F43" s="137">
        <f>D43+E43</f>
        <v>0</v>
      </c>
      <c r="G43" s="126"/>
      <c r="H43" s="126"/>
      <c r="I43" s="126">
        <f>F43-G43</f>
        <v>0</v>
      </c>
    </row>
    <row r="44" spans="2:9" ht="12.75">
      <c r="B44" s="158" t="s">
        <v>353</v>
      </c>
      <c r="C44" s="157"/>
      <c r="D44" s="137"/>
      <c r="E44" s="126"/>
      <c r="F44" s="137">
        <f>D44+E44</f>
        <v>0</v>
      </c>
      <c r="G44" s="126"/>
      <c r="H44" s="126"/>
      <c r="I44" s="126">
        <f>F44-G44</f>
        <v>0</v>
      </c>
    </row>
    <row r="45" spans="2:9" ht="12.75">
      <c r="B45" s="158" t="s">
        <v>352</v>
      </c>
      <c r="C45" s="157"/>
      <c r="D45" s="137"/>
      <c r="E45" s="126"/>
      <c r="F45" s="137">
        <f>D45+E45</f>
        <v>0</v>
      </c>
      <c r="G45" s="126"/>
      <c r="H45" s="126"/>
      <c r="I45" s="126">
        <f>F45-G45</f>
        <v>0</v>
      </c>
    </row>
    <row r="46" spans="2:9" ht="12.75">
      <c r="B46" s="158" t="s">
        <v>351</v>
      </c>
      <c r="C46" s="157"/>
      <c r="D46" s="137"/>
      <c r="E46" s="126"/>
      <c r="F46" s="137">
        <f>D46+E46</f>
        <v>0</v>
      </c>
      <c r="G46" s="126"/>
      <c r="H46" s="126"/>
      <c r="I46" s="126">
        <f>F46-G46</f>
        <v>0</v>
      </c>
    </row>
    <row r="47" spans="2:9" ht="12.75">
      <c r="B47" s="158" t="s">
        <v>350</v>
      </c>
      <c r="C47" s="157"/>
      <c r="D47" s="137"/>
      <c r="E47" s="126"/>
      <c r="F47" s="137">
        <f>D47+E47</f>
        <v>0</v>
      </c>
      <c r="G47" s="126"/>
      <c r="H47" s="126"/>
      <c r="I47" s="126">
        <f>F47-G47</f>
        <v>0</v>
      </c>
    </row>
    <row r="48" spans="2:9" ht="12.75">
      <c r="B48" s="158" t="s">
        <v>349</v>
      </c>
      <c r="C48" s="157"/>
      <c r="D48" s="137"/>
      <c r="E48" s="126"/>
      <c r="F48" s="137">
        <f>D48+E48</f>
        <v>0</v>
      </c>
      <c r="G48" s="126"/>
      <c r="H48" s="126"/>
      <c r="I48" s="126">
        <f>F48-G48</f>
        <v>0</v>
      </c>
    </row>
    <row r="49" spans="2:9" ht="12.75">
      <c r="B49" s="160" t="s">
        <v>348</v>
      </c>
      <c r="C49" s="159"/>
      <c r="D49" s="137">
        <f>SUM(D50:D58)</f>
        <v>300000</v>
      </c>
      <c r="E49" s="137">
        <f>SUM(E50:E58)</f>
        <v>0</v>
      </c>
      <c r="F49" s="137">
        <f>SUM(F50:F58)</f>
        <v>300000</v>
      </c>
      <c r="G49" s="137">
        <f>SUM(G50:G58)</f>
        <v>273200</v>
      </c>
      <c r="H49" s="137">
        <f>SUM(H50:H58)</f>
        <v>273200</v>
      </c>
      <c r="I49" s="137">
        <f>SUM(I50:I58)</f>
        <v>26800</v>
      </c>
    </row>
    <row r="50" spans="2:9" ht="12.75">
      <c r="B50" s="158" t="s">
        <v>347</v>
      </c>
      <c r="C50" s="157"/>
      <c r="D50" s="137">
        <v>50000</v>
      </c>
      <c r="E50" s="126">
        <v>-23200</v>
      </c>
      <c r="F50" s="137">
        <f>D50+E50</f>
        <v>26800</v>
      </c>
      <c r="G50" s="126">
        <v>0</v>
      </c>
      <c r="H50" s="126">
        <v>0</v>
      </c>
      <c r="I50" s="126">
        <f>F50-G50</f>
        <v>26800</v>
      </c>
    </row>
    <row r="51" spans="2:9" ht="12.75">
      <c r="B51" s="158" t="s">
        <v>346</v>
      </c>
      <c r="C51" s="157"/>
      <c r="D51" s="137"/>
      <c r="E51" s="126"/>
      <c r="F51" s="137">
        <f>D51+E51</f>
        <v>0</v>
      </c>
      <c r="G51" s="126"/>
      <c r="H51" s="126"/>
      <c r="I51" s="126">
        <f>F51-G51</f>
        <v>0</v>
      </c>
    </row>
    <row r="52" spans="2:9" ht="12.75">
      <c r="B52" s="158" t="s">
        <v>345</v>
      </c>
      <c r="C52" s="157"/>
      <c r="D52" s="137"/>
      <c r="E52" s="126"/>
      <c r="F52" s="137">
        <f>D52+E52</f>
        <v>0</v>
      </c>
      <c r="G52" s="126"/>
      <c r="H52" s="126"/>
      <c r="I52" s="126">
        <f>F52-G52</f>
        <v>0</v>
      </c>
    </row>
    <row r="53" spans="2:9" ht="12.75">
      <c r="B53" s="158" t="s">
        <v>344</v>
      </c>
      <c r="C53" s="157"/>
      <c r="D53" s="137">
        <v>250000</v>
      </c>
      <c r="E53" s="126">
        <v>23200</v>
      </c>
      <c r="F53" s="137">
        <f>D53+E53</f>
        <v>273200</v>
      </c>
      <c r="G53" s="126">
        <v>273200</v>
      </c>
      <c r="H53" s="126">
        <v>273200</v>
      </c>
      <c r="I53" s="126">
        <f>F53-G53</f>
        <v>0</v>
      </c>
    </row>
    <row r="54" spans="2:9" ht="12.75">
      <c r="B54" s="158" t="s">
        <v>343</v>
      </c>
      <c r="C54" s="157"/>
      <c r="D54" s="137"/>
      <c r="E54" s="126"/>
      <c r="F54" s="137">
        <f>D54+E54</f>
        <v>0</v>
      </c>
      <c r="G54" s="126"/>
      <c r="H54" s="126"/>
      <c r="I54" s="126">
        <f>F54-G54</f>
        <v>0</v>
      </c>
    </row>
    <row r="55" spans="2:9" ht="12.75">
      <c r="B55" s="158" t="s">
        <v>342</v>
      </c>
      <c r="C55" s="157"/>
      <c r="D55" s="137"/>
      <c r="E55" s="126"/>
      <c r="F55" s="137">
        <f>D55+E55</f>
        <v>0</v>
      </c>
      <c r="G55" s="126"/>
      <c r="H55" s="126"/>
      <c r="I55" s="126">
        <f>F55-G55</f>
        <v>0</v>
      </c>
    </row>
    <row r="56" spans="2:9" ht="12.75">
      <c r="B56" s="158" t="s">
        <v>341</v>
      </c>
      <c r="C56" s="157"/>
      <c r="D56" s="137"/>
      <c r="E56" s="126"/>
      <c r="F56" s="137">
        <f>D56+E56</f>
        <v>0</v>
      </c>
      <c r="G56" s="126"/>
      <c r="H56" s="126"/>
      <c r="I56" s="126">
        <f>F56-G56</f>
        <v>0</v>
      </c>
    </row>
    <row r="57" spans="2:9" ht="12.75">
      <c r="B57" s="158" t="s">
        <v>340</v>
      </c>
      <c r="C57" s="157"/>
      <c r="D57" s="137"/>
      <c r="E57" s="126"/>
      <c r="F57" s="137">
        <f>D57+E57</f>
        <v>0</v>
      </c>
      <c r="G57" s="126"/>
      <c r="H57" s="126"/>
      <c r="I57" s="126">
        <f>F57-G57</f>
        <v>0</v>
      </c>
    </row>
    <row r="58" spans="2:9" ht="12.75">
      <c r="B58" s="158" t="s">
        <v>339</v>
      </c>
      <c r="C58" s="157"/>
      <c r="D58" s="137"/>
      <c r="E58" s="126"/>
      <c r="F58" s="137">
        <f>D58+E58</f>
        <v>0</v>
      </c>
      <c r="G58" s="126"/>
      <c r="H58" s="126"/>
      <c r="I58" s="126">
        <f>F58-G58</f>
        <v>0</v>
      </c>
    </row>
    <row r="59" spans="2:9" ht="12.75">
      <c r="B59" s="156" t="s">
        <v>338</v>
      </c>
      <c r="C59" s="155"/>
      <c r="D59" s="137">
        <f>SUM(D60:D62)</f>
        <v>0</v>
      </c>
      <c r="E59" s="137">
        <f>SUM(E60:E62)</f>
        <v>0</v>
      </c>
      <c r="F59" s="137">
        <f>SUM(F60:F62)</f>
        <v>0</v>
      </c>
      <c r="G59" s="137">
        <f>SUM(G60:G62)</f>
        <v>0</v>
      </c>
      <c r="H59" s="137">
        <f>SUM(H60:H62)</f>
        <v>0</v>
      </c>
      <c r="I59" s="126">
        <f>F59-G59</f>
        <v>0</v>
      </c>
    </row>
    <row r="60" spans="2:9" ht="12.75">
      <c r="B60" s="158" t="s">
        <v>337</v>
      </c>
      <c r="C60" s="157"/>
      <c r="D60" s="137"/>
      <c r="E60" s="126"/>
      <c r="F60" s="137">
        <f>D60+E60</f>
        <v>0</v>
      </c>
      <c r="G60" s="126"/>
      <c r="H60" s="126"/>
      <c r="I60" s="126">
        <f>F60-G60</f>
        <v>0</v>
      </c>
    </row>
    <row r="61" spans="2:9" ht="12.75">
      <c r="B61" s="158" t="s">
        <v>336</v>
      </c>
      <c r="C61" s="157"/>
      <c r="D61" s="137"/>
      <c r="E61" s="126"/>
      <c r="F61" s="137">
        <f>D61+E61</f>
        <v>0</v>
      </c>
      <c r="G61" s="126"/>
      <c r="H61" s="126"/>
      <c r="I61" s="126">
        <f>F61-G61</f>
        <v>0</v>
      </c>
    </row>
    <row r="62" spans="2:9" ht="12.75">
      <c r="B62" s="158" t="s">
        <v>335</v>
      </c>
      <c r="C62" s="157"/>
      <c r="D62" s="137"/>
      <c r="E62" s="126"/>
      <c r="F62" s="137">
        <f>D62+E62</f>
        <v>0</v>
      </c>
      <c r="G62" s="126"/>
      <c r="H62" s="126"/>
      <c r="I62" s="126">
        <f>F62-G62</f>
        <v>0</v>
      </c>
    </row>
    <row r="63" spans="2:9" ht="12.75">
      <c r="B63" s="160" t="s">
        <v>334</v>
      </c>
      <c r="C63" s="159"/>
      <c r="D63" s="137">
        <f>SUM(D64:D71)</f>
        <v>0</v>
      </c>
      <c r="E63" s="137">
        <f>SUM(E64:E71)</f>
        <v>0</v>
      </c>
      <c r="F63" s="137">
        <f>F64+F65+F66+F67+F68+F70+F71</f>
        <v>0</v>
      </c>
      <c r="G63" s="137">
        <f>SUM(G64:G71)</f>
        <v>0</v>
      </c>
      <c r="H63" s="137">
        <f>SUM(H64:H71)</f>
        <v>0</v>
      </c>
      <c r="I63" s="126">
        <f>F63-G63</f>
        <v>0</v>
      </c>
    </row>
    <row r="64" spans="2:9" ht="12.75">
      <c r="B64" s="158" t="s">
        <v>333</v>
      </c>
      <c r="C64" s="157"/>
      <c r="D64" s="137"/>
      <c r="E64" s="126"/>
      <c r="F64" s="137">
        <f>D64+E64</f>
        <v>0</v>
      </c>
      <c r="G64" s="126"/>
      <c r="H64" s="126"/>
      <c r="I64" s="126">
        <f>F64-G64</f>
        <v>0</v>
      </c>
    </row>
    <row r="65" spans="2:9" ht="12.75">
      <c r="B65" s="158" t="s">
        <v>332</v>
      </c>
      <c r="C65" s="157"/>
      <c r="D65" s="137"/>
      <c r="E65" s="126"/>
      <c r="F65" s="137">
        <f>D65+E65</f>
        <v>0</v>
      </c>
      <c r="G65" s="126"/>
      <c r="H65" s="126"/>
      <c r="I65" s="126">
        <f>F65-G65</f>
        <v>0</v>
      </c>
    </row>
    <row r="66" spans="2:9" ht="12.75">
      <c r="B66" s="158" t="s">
        <v>331</v>
      </c>
      <c r="C66" s="157"/>
      <c r="D66" s="137"/>
      <c r="E66" s="126"/>
      <c r="F66" s="137">
        <f>D66+E66</f>
        <v>0</v>
      </c>
      <c r="G66" s="126"/>
      <c r="H66" s="126"/>
      <c r="I66" s="126">
        <f>F66-G66</f>
        <v>0</v>
      </c>
    </row>
    <row r="67" spans="2:9" ht="12.75">
      <c r="B67" s="158" t="s">
        <v>330</v>
      </c>
      <c r="C67" s="157"/>
      <c r="D67" s="137"/>
      <c r="E67" s="126"/>
      <c r="F67" s="137">
        <f>D67+E67</f>
        <v>0</v>
      </c>
      <c r="G67" s="126"/>
      <c r="H67" s="126"/>
      <c r="I67" s="126">
        <f>F67-G67</f>
        <v>0</v>
      </c>
    </row>
    <row r="68" spans="2:9" ht="12.75">
      <c r="B68" s="158" t="s">
        <v>329</v>
      </c>
      <c r="C68" s="157"/>
      <c r="D68" s="137"/>
      <c r="E68" s="126"/>
      <c r="F68" s="137">
        <f>D68+E68</f>
        <v>0</v>
      </c>
      <c r="G68" s="126"/>
      <c r="H68" s="126"/>
      <c r="I68" s="126">
        <f>F68-G68</f>
        <v>0</v>
      </c>
    </row>
    <row r="69" spans="2:9" ht="12.75">
      <c r="B69" s="158" t="s">
        <v>328</v>
      </c>
      <c r="C69" s="157"/>
      <c r="D69" s="137"/>
      <c r="E69" s="126"/>
      <c r="F69" s="137">
        <f>D69+E69</f>
        <v>0</v>
      </c>
      <c r="G69" s="126"/>
      <c r="H69" s="126"/>
      <c r="I69" s="126">
        <f>F69-G69</f>
        <v>0</v>
      </c>
    </row>
    <row r="70" spans="2:9" ht="12.75">
      <c r="B70" s="158" t="s">
        <v>327</v>
      </c>
      <c r="C70" s="157"/>
      <c r="D70" s="137"/>
      <c r="E70" s="126"/>
      <c r="F70" s="137">
        <f>D70+E70</f>
        <v>0</v>
      </c>
      <c r="G70" s="126"/>
      <c r="H70" s="126"/>
      <c r="I70" s="126">
        <f>F70-G70</f>
        <v>0</v>
      </c>
    </row>
    <row r="71" spans="2:9" ht="12.75">
      <c r="B71" s="158" t="s">
        <v>326</v>
      </c>
      <c r="C71" s="157"/>
      <c r="D71" s="137"/>
      <c r="E71" s="126"/>
      <c r="F71" s="137">
        <f>D71+E71</f>
        <v>0</v>
      </c>
      <c r="G71" s="126"/>
      <c r="H71" s="126"/>
      <c r="I71" s="126">
        <f>F71-G71</f>
        <v>0</v>
      </c>
    </row>
    <row r="72" spans="2:9" ht="12.75">
      <c r="B72" s="156" t="s">
        <v>325</v>
      </c>
      <c r="C72" s="155"/>
      <c r="D72" s="137">
        <f>SUM(D73:D75)</f>
        <v>0</v>
      </c>
      <c r="E72" s="137">
        <f>SUM(E73:E75)</f>
        <v>0</v>
      </c>
      <c r="F72" s="137">
        <f>SUM(F73:F75)</f>
        <v>0</v>
      </c>
      <c r="G72" s="137">
        <f>SUM(G73:G75)</f>
        <v>0</v>
      </c>
      <c r="H72" s="137">
        <f>SUM(H73:H75)</f>
        <v>0</v>
      </c>
      <c r="I72" s="126">
        <f>F72-G72</f>
        <v>0</v>
      </c>
    </row>
    <row r="73" spans="2:9" ht="12.75">
      <c r="B73" s="158" t="s">
        <v>324</v>
      </c>
      <c r="C73" s="157"/>
      <c r="D73" s="137"/>
      <c r="E73" s="126"/>
      <c r="F73" s="137">
        <f>D73+E73</f>
        <v>0</v>
      </c>
      <c r="G73" s="126"/>
      <c r="H73" s="126"/>
      <c r="I73" s="126">
        <f>F73-G73</f>
        <v>0</v>
      </c>
    </row>
    <row r="74" spans="2:9" ht="12.75">
      <c r="B74" s="158" t="s">
        <v>323</v>
      </c>
      <c r="C74" s="157"/>
      <c r="D74" s="137"/>
      <c r="E74" s="126"/>
      <c r="F74" s="137">
        <f>D74+E74</f>
        <v>0</v>
      </c>
      <c r="G74" s="126"/>
      <c r="H74" s="126"/>
      <c r="I74" s="126">
        <f>F74-G74</f>
        <v>0</v>
      </c>
    </row>
    <row r="75" spans="2:9" ht="12.75">
      <c r="B75" s="158" t="s">
        <v>322</v>
      </c>
      <c r="C75" s="157"/>
      <c r="D75" s="137"/>
      <c r="E75" s="126"/>
      <c r="F75" s="137">
        <f>D75+E75</f>
        <v>0</v>
      </c>
      <c r="G75" s="126"/>
      <c r="H75" s="126"/>
      <c r="I75" s="126">
        <f>F75-G75</f>
        <v>0</v>
      </c>
    </row>
    <row r="76" spans="2:9" ht="12.75">
      <c r="B76" s="156" t="s">
        <v>321</v>
      </c>
      <c r="C76" s="155"/>
      <c r="D76" s="137">
        <f>SUM(D77:D83)</f>
        <v>0</v>
      </c>
      <c r="E76" s="137">
        <f>SUM(E77:E83)</f>
        <v>0</v>
      </c>
      <c r="F76" s="137">
        <f>SUM(F77:F83)</f>
        <v>0</v>
      </c>
      <c r="G76" s="137">
        <f>SUM(G77:G83)</f>
        <v>0</v>
      </c>
      <c r="H76" s="137">
        <f>SUM(H77:H83)</f>
        <v>0</v>
      </c>
      <c r="I76" s="126">
        <f>F76-G76</f>
        <v>0</v>
      </c>
    </row>
    <row r="77" spans="2:9" ht="12.75">
      <c r="B77" s="158" t="s">
        <v>320</v>
      </c>
      <c r="C77" s="157"/>
      <c r="D77" s="137"/>
      <c r="E77" s="126"/>
      <c r="F77" s="137">
        <f>D77+E77</f>
        <v>0</v>
      </c>
      <c r="G77" s="126"/>
      <c r="H77" s="126"/>
      <c r="I77" s="126">
        <f>F77-G77</f>
        <v>0</v>
      </c>
    </row>
    <row r="78" spans="2:9" ht="12.75">
      <c r="B78" s="158" t="s">
        <v>319</v>
      </c>
      <c r="C78" s="157"/>
      <c r="D78" s="137"/>
      <c r="E78" s="126"/>
      <c r="F78" s="137">
        <f>D78+E78</f>
        <v>0</v>
      </c>
      <c r="G78" s="126"/>
      <c r="H78" s="126"/>
      <c r="I78" s="126">
        <f>F78-G78</f>
        <v>0</v>
      </c>
    </row>
    <row r="79" spans="2:9" ht="12.75">
      <c r="B79" s="158" t="s">
        <v>318</v>
      </c>
      <c r="C79" s="157"/>
      <c r="D79" s="137"/>
      <c r="E79" s="126"/>
      <c r="F79" s="137">
        <f>D79+E79</f>
        <v>0</v>
      </c>
      <c r="G79" s="126"/>
      <c r="H79" s="126"/>
      <c r="I79" s="126">
        <f>F79-G79</f>
        <v>0</v>
      </c>
    </row>
    <row r="80" spans="2:9" ht="12.75">
      <c r="B80" s="158" t="s">
        <v>317</v>
      </c>
      <c r="C80" s="157"/>
      <c r="D80" s="137"/>
      <c r="E80" s="126"/>
      <c r="F80" s="137">
        <f>D80+E80</f>
        <v>0</v>
      </c>
      <c r="G80" s="126"/>
      <c r="H80" s="126"/>
      <c r="I80" s="126">
        <f>F80-G80</f>
        <v>0</v>
      </c>
    </row>
    <row r="81" spans="2:9" ht="12.75">
      <c r="B81" s="158" t="s">
        <v>316</v>
      </c>
      <c r="C81" s="157"/>
      <c r="D81" s="137"/>
      <c r="E81" s="126"/>
      <c r="F81" s="137">
        <f>D81+E81</f>
        <v>0</v>
      </c>
      <c r="G81" s="126"/>
      <c r="H81" s="126"/>
      <c r="I81" s="126">
        <f>F81-G81</f>
        <v>0</v>
      </c>
    </row>
    <row r="82" spans="2:9" ht="12.75">
      <c r="B82" s="158" t="s">
        <v>315</v>
      </c>
      <c r="C82" s="157"/>
      <c r="D82" s="137"/>
      <c r="E82" s="126"/>
      <c r="F82" s="137">
        <f>D82+E82</f>
        <v>0</v>
      </c>
      <c r="G82" s="126"/>
      <c r="H82" s="126"/>
      <c r="I82" s="126">
        <f>F82-G82</f>
        <v>0</v>
      </c>
    </row>
    <row r="83" spans="2:9" ht="12.75">
      <c r="B83" s="158" t="s">
        <v>314</v>
      </c>
      <c r="C83" s="157"/>
      <c r="D83" s="137"/>
      <c r="E83" s="126"/>
      <c r="F83" s="137">
        <f>D83+E83</f>
        <v>0</v>
      </c>
      <c r="G83" s="126"/>
      <c r="H83" s="126"/>
      <c r="I83" s="126">
        <f>F83-G83</f>
        <v>0</v>
      </c>
    </row>
    <row r="84" spans="2:9" ht="12.75">
      <c r="B84" s="166"/>
      <c r="C84" s="165"/>
      <c r="D84" s="164"/>
      <c r="E84" s="131"/>
      <c r="F84" s="131"/>
      <c r="G84" s="131"/>
      <c r="H84" s="131"/>
      <c r="I84" s="131"/>
    </row>
    <row r="85" spans="2:9" ht="12.75">
      <c r="B85" s="163" t="s">
        <v>387</v>
      </c>
      <c r="C85" s="162"/>
      <c r="D85" s="161">
        <f>D86+D104+D94+D114+D124+D134+D138+D147+D151</f>
        <v>0</v>
      </c>
      <c r="E85" s="161">
        <f>E86+E104+E94+E114+E124+E134+E138+E147+E151</f>
        <v>0</v>
      </c>
      <c r="F85" s="161">
        <f>F86+F104+F94+F114+F124+F134+F138+F147+F151</f>
        <v>0</v>
      </c>
      <c r="G85" s="161">
        <f>G86+G104+G94+G114+G124+G134+G138+G147+G151</f>
        <v>0</v>
      </c>
      <c r="H85" s="161">
        <f>H86+H104+H94+H114+H124+H134+H138+H147+H151</f>
        <v>0</v>
      </c>
      <c r="I85" s="161">
        <f>I86+I104+I94+I114+I124+I134+I138+I147+I151</f>
        <v>0</v>
      </c>
    </row>
    <row r="86" spans="2:9" ht="12.75">
      <c r="B86" s="156" t="s">
        <v>386</v>
      </c>
      <c r="C86" s="155"/>
      <c r="D86" s="137">
        <f>SUM(D87:D93)</f>
        <v>0</v>
      </c>
      <c r="E86" s="137">
        <f>SUM(E87:E93)</f>
        <v>0</v>
      </c>
      <c r="F86" s="137">
        <f>SUM(F87:F93)</f>
        <v>0</v>
      </c>
      <c r="G86" s="137">
        <f>SUM(G87:G93)</f>
        <v>0</v>
      </c>
      <c r="H86" s="137">
        <f>SUM(H87:H93)</f>
        <v>0</v>
      </c>
      <c r="I86" s="126">
        <f>F86-G86</f>
        <v>0</v>
      </c>
    </row>
    <row r="87" spans="2:9" ht="12.75">
      <c r="B87" s="158" t="s">
        <v>385</v>
      </c>
      <c r="C87" s="157"/>
      <c r="D87" s="137"/>
      <c r="E87" s="126"/>
      <c r="F87" s="137">
        <f>D87+E87</f>
        <v>0</v>
      </c>
      <c r="G87" s="126"/>
      <c r="H87" s="126"/>
      <c r="I87" s="126">
        <f>F87-G87</f>
        <v>0</v>
      </c>
    </row>
    <row r="88" spans="2:9" ht="12.75">
      <c r="B88" s="158" t="s">
        <v>384</v>
      </c>
      <c r="C88" s="157"/>
      <c r="D88" s="137"/>
      <c r="E88" s="126"/>
      <c r="F88" s="137">
        <f>D88+E88</f>
        <v>0</v>
      </c>
      <c r="G88" s="126"/>
      <c r="H88" s="126"/>
      <c r="I88" s="126">
        <f>F88-G88</f>
        <v>0</v>
      </c>
    </row>
    <row r="89" spans="2:9" ht="12.75">
      <c r="B89" s="158" t="s">
        <v>383</v>
      </c>
      <c r="C89" s="157"/>
      <c r="D89" s="137"/>
      <c r="E89" s="126"/>
      <c r="F89" s="137">
        <f>D89+E89</f>
        <v>0</v>
      </c>
      <c r="G89" s="126"/>
      <c r="H89" s="126"/>
      <c r="I89" s="126">
        <f>F89-G89</f>
        <v>0</v>
      </c>
    </row>
    <row r="90" spans="2:9" ht="12.75">
      <c r="B90" s="158" t="s">
        <v>382</v>
      </c>
      <c r="C90" s="157"/>
      <c r="D90" s="137"/>
      <c r="E90" s="126"/>
      <c r="F90" s="137">
        <f>D90+E90</f>
        <v>0</v>
      </c>
      <c r="G90" s="126"/>
      <c r="H90" s="126"/>
      <c r="I90" s="126">
        <f>F90-G90</f>
        <v>0</v>
      </c>
    </row>
    <row r="91" spans="2:9" ht="12.75">
      <c r="B91" s="158" t="s">
        <v>381</v>
      </c>
      <c r="C91" s="157"/>
      <c r="D91" s="137"/>
      <c r="E91" s="126"/>
      <c r="F91" s="137">
        <f>D91+E91</f>
        <v>0</v>
      </c>
      <c r="G91" s="126"/>
      <c r="H91" s="126"/>
      <c r="I91" s="126">
        <f>F91-G91</f>
        <v>0</v>
      </c>
    </row>
    <row r="92" spans="2:9" ht="12.75">
      <c r="B92" s="158" t="s">
        <v>380</v>
      </c>
      <c r="C92" s="157"/>
      <c r="D92" s="137"/>
      <c r="E92" s="126"/>
      <c r="F92" s="137">
        <f>D92+E92</f>
        <v>0</v>
      </c>
      <c r="G92" s="126"/>
      <c r="H92" s="126"/>
      <c r="I92" s="126">
        <f>F92-G92</f>
        <v>0</v>
      </c>
    </row>
    <row r="93" spans="2:9" ht="12.75">
      <c r="B93" s="158" t="s">
        <v>379</v>
      </c>
      <c r="C93" s="157"/>
      <c r="D93" s="137"/>
      <c r="E93" s="126"/>
      <c r="F93" s="137">
        <f>D93+E93</f>
        <v>0</v>
      </c>
      <c r="G93" s="126"/>
      <c r="H93" s="126"/>
      <c r="I93" s="126">
        <f>F93-G93</f>
        <v>0</v>
      </c>
    </row>
    <row r="94" spans="2:9" ht="12.75">
      <c r="B94" s="156" t="s">
        <v>378</v>
      </c>
      <c r="C94" s="155"/>
      <c r="D94" s="137">
        <f>SUM(D95:D103)</f>
        <v>0</v>
      </c>
      <c r="E94" s="137">
        <f>SUM(E95:E103)</f>
        <v>0</v>
      </c>
      <c r="F94" s="137">
        <f>SUM(F95:F103)</f>
        <v>0</v>
      </c>
      <c r="G94" s="137">
        <f>SUM(G95:G103)</f>
        <v>0</v>
      </c>
      <c r="H94" s="137">
        <f>SUM(H95:H103)</f>
        <v>0</v>
      </c>
      <c r="I94" s="126">
        <f>F94-G94</f>
        <v>0</v>
      </c>
    </row>
    <row r="95" spans="2:9" ht="12.75">
      <c r="B95" s="158" t="s">
        <v>377</v>
      </c>
      <c r="C95" s="157"/>
      <c r="D95" s="137"/>
      <c r="E95" s="126"/>
      <c r="F95" s="137">
        <f>D95+E95</f>
        <v>0</v>
      </c>
      <c r="G95" s="126"/>
      <c r="H95" s="126"/>
      <c r="I95" s="126">
        <f>F95-G95</f>
        <v>0</v>
      </c>
    </row>
    <row r="96" spans="2:9" ht="12.75">
      <c r="B96" s="158" t="s">
        <v>376</v>
      </c>
      <c r="C96" s="157"/>
      <c r="D96" s="137"/>
      <c r="E96" s="126"/>
      <c r="F96" s="137">
        <f>D96+E96</f>
        <v>0</v>
      </c>
      <c r="G96" s="126"/>
      <c r="H96" s="126"/>
      <c r="I96" s="126">
        <f>F96-G96</f>
        <v>0</v>
      </c>
    </row>
    <row r="97" spans="2:9" ht="12.75">
      <c r="B97" s="158" t="s">
        <v>375</v>
      </c>
      <c r="C97" s="157"/>
      <c r="D97" s="137"/>
      <c r="E97" s="126"/>
      <c r="F97" s="137">
        <f>D97+E97</f>
        <v>0</v>
      </c>
      <c r="G97" s="126"/>
      <c r="H97" s="126"/>
      <c r="I97" s="126">
        <f>F97-G97</f>
        <v>0</v>
      </c>
    </row>
    <row r="98" spans="2:9" ht="12.75">
      <c r="B98" s="158" t="s">
        <v>374</v>
      </c>
      <c r="C98" s="157"/>
      <c r="D98" s="137"/>
      <c r="E98" s="126"/>
      <c r="F98" s="137">
        <f>D98+E98</f>
        <v>0</v>
      </c>
      <c r="G98" s="126"/>
      <c r="H98" s="126"/>
      <c r="I98" s="126">
        <f>F98-G98</f>
        <v>0</v>
      </c>
    </row>
    <row r="99" spans="2:9" ht="12.75">
      <c r="B99" s="158" t="s">
        <v>373</v>
      </c>
      <c r="C99" s="157"/>
      <c r="D99" s="137"/>
      <c r="E99" s="126"/>
      <c r="F99" s="137">
        <f>D99+E99</f>
        <v>0</v>
      </c>
      <c r="G99" s="126"/>
      <c r="H99" s="126"/>
      <c r="I99" s="126">
        <f>F99-G99</f>
        <v>0</v>
      </c>
    </row>
    <row r="100" spans="2:9" ht="12.75">
      <c r="B100" s="158" t="s">
        <v>372</v>
      </c>
      <c r="C100" s="157"/>
      <c r="D100" s="137"/>
      <c r="E100" s="126"/>
      <c r="F100" s="137">
        <f>D100+E100</f>
        <v>0</v>
      </c>
      <c r="G100" s="126"/>
      <c r="H100" s="126"/>
      <c r="I100" s="126">
        <f>F100-G100</f>
        <v>0</v>
      </c>
    </row>
    <row r="101" spans="2:9" ht="12.75">
      <c r="B101" s="158" t="s">
        <v>371</v>
      </c>
      <c r="C101" s="157"/>
      <c r="D101" s="137"/>
      <c r="E101" s="126"/>
      <c r="F101" s="137">
        <f>D101+E101</f>
        <v>0</v>
      </c>
      <c r="G101" s="126"/>
      <c r="H101" s="126"/>
      <c r="I101" s="126">
        <f>F101-G101</f>
        <v>0</v>
      </c>
    </row>
    <row r="102" spans="2:9" ht="12.75">
      <c r="B102" s="158" t="s">
        <v>370</v>
      </c>
      <c r="C102" s="157"/>
      <c r="D102" s="137"/>
      <c r="E102" s="126"/>
      <c r="F102" s="137">
        <f>D102+E102</f>
        <v>0</v>
      </c>
      <c r="G102" s="126"/>
      <c r="H102" s="126"/>
      <c r="I102" s="126">
        <f>F102-G102</f>
        <v>0</v>
      </c>
    </row>
    <row r="103" spans="2:9" ht="12.75">
      <c r="B103" s="158" t="s">
        <v>369</v>
      </c>
      <c r="C103" s="157"/>
      <c r="D103" s="137"/>
      <c r="E103" s="126"/>
      <c r="F103" s="137">
        <f>D103+E103</f>
        <v>0</v>
      </c>
      <c r="G103" s="126"/>
      <c r="H103" s="126"/>
      <c r="I103" s="126">
        <f>F103-G103</f>
        <v>0</v>
      </c>
    </row>
    <row r="104" spans="2:9" ht="12.75">
      <c r="B104" s="156" t="s">
        <v>368</v>
      </c>
      <c r="C104" s="155"/>
      <c r="D104" s="137">
        <f>SUM(D105:D113)</f>
        <v>0</v>
      </c>
      <c r="E104" s="137">
        <f>SUM(E105:E113)</f>
        <v>0</v>
      </c>
      <c r="F104" s="137">
        <f>SUM(F105:F113)</f>
        <v>0</v>
      </c>
      <c r="G104" s="137">
        <f>SUM(G105:G113)</f>
        <v>0</v>
      </c>
      <c r="H104" s="137">
        <f>SUM(H105:H113)</f>
        <v>0</v>
      </c>
      <c r="I104" s="126">
        <f>F104-G104</f>
        <v>0</v>
      </c>
    </row>
    <row r="105" spans="2:9" ht="12.75">
      <c r="B105" s="158" t="s">
        <v>367</v>
      </c>
      <c r="C105" s="157"/>
      <c r="D105" s="137"/>
      <c r="E105" s="126"/>
      <c r="F105" s="126">
        <f>D105+E105</f>
        <v>0</v>
      </c>
      <c r="G105" s="126"/>
      <c r="H105" s="126"/>
      <c r="I105" s="126">
        <f>F105-G105</f>
        <v>0</v>
      </c>
    </row>
    <row r="106" spans="2:9" ht="12.75">
      <c r="B106" s="158" t="s">
        <v>366</v>
      </c>
      <c r="C106" s="157"/>
      <c r="D106" s="137"/>
      <c r="E106" s="126"/>
      <c r="F106" s="126">
        <f>D106+E106</f>
        <v>0</v>
      </c>
      <c r="G106" s="126"/>
      <c r="H106" s="126"/>
      <c r="I106" s="126">
        <f>F106-G106</f>
        <v>0</v>
      </c>
    </row>
    <row r="107" spans="2:9" ht="12.75">
      <c r="B107" s="158" t="s">
        <v>365</v>
      </c>
      <c r="C107" s="157"/>
      <c r="D107" s="137"/>
      <c r="E107" s="126"/>
      <c r="F107" s="126">
        <f>D107+E107</f>
        <v>0</v>
      </c>
      <c r="G107" s="126"/>
      <c r="H107" s="126"/>
      <c r="I107" s="126">
        <f>F107-G107</f>
        <v>0</v>
      </c>
    </row>
    <row r="108" spans="2:9" ht="12.75">
      <c r="B108" s="158" t="s">
        <v>364</v>
      </c>
      <c r="C108" s="157"/>
      <c r="D108" s="137"/>
      <c r="E108" s="126"/>
      <c r="F108" s="126">
        <f>D108+E108</f>
        <v>0</v>
      </c>
      <c r="G108" s="126"/>
      <c r="H108" s="126"/>
      <c r="I108" s="126">
        <f>F108-G108</f>
        <v>0</v>
      </c>
    </row>
    <row r="109" spans="2:9" ht="12.75">
      <c r="B109" s="158" t="s">
        <v>363</v>
      </c>
      <c r="C109" s="157"/>
      <c r="D109" s="137"/>
      <c r="E109" s="126"/>
      <c r="F109" s="126">
        <f>D109+E109</f>
        <v>0</v>
      </c>
      <c r="G109" s="126"/>
      <c r="H109" s="126"/>
      <c r="I109" s="126">
        <f>F109-G109</f>
        <v>0</v>
      </c>
    </row>
    <row r="110" spans="2:9" ht="12.75">
      <c r="B110" s="158" t="s">
        <v>362</v>
      </c>
      <c r="C110" s="157"/>
      <c r="D110" s="137"/>
      <c r="E110" s="126"/>
      <c r="F110" s="126">
        <f>D110+E110</f>
        <v>0</v>
      </c>
      <c r="G110" s="126"/>
      <c r="H110" s="126"/>
      <c r="I110" s="126">
        <f>F110-G110</f>
        <v>0</v>
      </c>
    </row>
    <row r="111" spans="2:9" ht="12.75">
      <c r="B111" s="158" t="s">
        <v>361</v>
      </c>
      <c r="C111" s="157"/>
      <c r="D111" s="137"/>
      <c r="E111" s="126"/>
      <c r="F111" s="126">
        <f>D111+E111</f>
        <v>0</v>
      </c>
      <c r="G111" s="126"/>
      <c r="H111" s="126"/>
      <c r="I111" s="126">
        <f>F111-G111</f>
        <v>0</v>
      </c>
    </row>
    <row r="112" spans="2:9" ht="12.75">
      <c r="B112" s="158" t="s">
        <v>360</v>
      </c>
      <c r="C112" s="157"/>
      <c r="D112" s="137"/>
      <c r="E112" s="126"/>
      <c r="F112" s="126">
        <f>D112+E112</f>
        <v>0</v>
      </c>
      <c r="G112" s="126"/>
      <c r="H112" s="126"/>
      <c r="I112" s="126">
        <f>F112-G112</f>
        <v>0</v>
      </c>
    </row>
    <row r="113" spans="2:9" ht="12.75">
      <c r="B113" s="158" t="s">
        <v>359</v>
      </c>
      <c r="C113" s="157"/>
      <c r="D113" s="137"/>
      <c r="E113" s="126"/>
      <c r="F113" s="126">
        <f>D113+E113</f>
        <v>0</v>
      </c>
      <c r="G113" s="126"/>
      <c r="H113" s="126"/>
      <c r="I113" s="126">
        <f>F113-G113</f>
        <v>0</v>
      </c>
    </row>
    <row r="114" spans="2:9" ht="25.5" customHeight="1">
      <c r="B114" s="160" t="s">
        <v>358</v>
      </c>
      <c r="C114" s="159"/>
      <c r="D114" s="137">
        <f>SUM(D115:D123)</f>
        <v>0</v>
      </c>
      <c r="E114" s="137">
        <f>SUM(E115:E123)</f>
        <v>0</v>
      </c>
      <c r="F114" s="137">
        <f>SUM(F115:F123)</f>
        <v>0</v>
      </c>
      <c r="G114" s="137">
        <f>SUM(G115:G123)</f>
        <v>0</v>
      </c>
      <c r="H114" s="137">
        <f>SUM(H115:H123)</f>
        <v>0</v>
      </c>
      <c r="I114" s="126">
        <f>F114-G114</f>
        <v>0</v>
      </c>
    </row>
    <row r="115" spans="2:9" ht="12.75">
      <c r="B115" s="158" t="s">
        <v>357</v>
      </c>
      <c r="C115" s="157"/>
      <c r="D115" s="137"/>
      <c r="E115" s="126"/>
      <c r="F115" s="126">
        <f>D115+E115</f>
        <v>0</v>
      </c>
      <c r="G115" s="126"/>
      <c r="H115" s="126"/>
      <c r="I115" s="126">
        <f>F115-G115</f>
        <v>0</v>
      </c>
    </row>
    <row r="116" spans="2:9" ht="12.75">
      <c r="B116" s="158" t="s">
        <v>356</v>
      </c>
      <c r="C116" s="157"/>
      <c r="D116" s="137"/>
      <c r="E116" s="126"/>
      <c r="F116" s="126">
        <f>D116+E116</f>
        <v>0</v>
      </c>
      <c r="G116" s="126"/>
      <c r="H116" s="126"/>
      <c r="I116" s="126">
        <f>F116-G116</f>
        <v>0</v>
      </c>
    </row>
    <row r="117" spans="2:9" ht="12.75">
      <c r="B117" s="158" t="s">
        <v>355</v>
      </c>
      <c r="C117" s="157"/>
      <c r="D117" s="137"/>
      <c r="E117" s="126"/>
      <c r="F117" s="126">
        <f>D117+E117</f>
        <v>0</v>
      </c>
      <c r="G117" s="126"/>
      <c r="H117" s="126"/>
      <c r="I117" s="126">
        <f>F117-G117</f>
        <v>0</v>
      </c>
    </row>
    <row r="118" spans="2:9" ht="12.75">
      <c r="B118" s="158" t="s">
        <v>354</v>
      </c>
      <c r="C118" s="157"/>
      <c r="D118" s="137"/>
      <c r="E118" s="126"/>
      <c r="F118" s="126">
        <f>D118+E118</f>
        <v>0</v>
      </c>
      <c r="G118" s="126"/>
      <c r="H118" s="126"/>
      <c r="I118" s="126">
        <f>F118-G118</f>
        <v>0</v>
      </c>
    </row>
    <row r="119" spans="2:9" ht="12.75">
      <c r="B119" s="158" t="s">
        <v>353</v>
      </c>
      <c r="C119" s="157"/>
      <c r="D119" s="137"/>
      <c r="E119" s="126"/>
      <c r="F119" s="126">
        <f>D119+E119</f>
        <v>0</v>
      </c>
      <c r="G119" s="126"/>
      <c r="H119" s="126"/>
      <c r="I119" s="126">
        <f>F119-G119</f>
        <v>0</v>
      </c>
    </row>
    <row r="120" spans="2:9" ht="12.75">
      <c r="B120" s="158" t="s">
        <v>352</v>
      </c>
      <c r="C120" s="157"/>
      <c r="D120" s="137"/>
      <c r="E120" s="126"/>
      <c r="F120" s="126">
        <f>D120+E120</f>
        <v>0</v>
      </c>
      <c r="G120" s="126"/>
      <c r="H120" s="126"/>
      <c r="I120" s="126">
        <f>F120-G120</f>
        <v>0</v>
      </c>
    </row>
    <row r="121" spans="2:9" ht="12.75">
      <c r="B121" s="158" t="s">
        <v>351</v>
      </c>
      <c r="C121" s="157"/>
      <c r="D121" s="137"/>
      <c r="E121" s="126"/>
      <c r="F121" s="126">
        <f>D121+E121</f>
        <v>0</v>
      </c>
      <c r="G121" s="126"/>
      <c r="H121" s="126"/>
      <c r="I121" s="126">
        <f>F121-G121</f>
        <v>0</v>
      </c>
    </row>
    <row r="122" spans="2:9" ht="12.75">
      <c r="B122" s="158" t="s">
        <v>350</v>
      </c>
      <c r="C122" s="157"/>
      <c r="D122" s="137"/>
      <c r="E122" s="126"/>
      <c r="F122" s="126">
        <f>D122+E122</f>
        <v>0</v>
      </c>
      <c r="G122" s="126"/>
      <c r="H122" s="126"/>
      <c r="I122" s="126">
        <f>F122-G122</f>
        <v>0</v>
      </c>
    </row>
    <row r="123" spans="2:9" ht="12.75">
      <c r="B123" s="158" t="s">
        <v>349</v>
      </c>
      <c r="C123" s="157"/>
      <c r="D123" s="137"/>
      <c r="E123" s="126"/>
      <c r="F123" s="126">
        <f>D123+E123</f>
        <v>0</v>
      </c>
      <c r="G123" s="126"/>
      <c r="H123" s="126"/>
      <c r="I123" s="126">
        <f>F123-G123</f>
        <v>0</v>
      </c>
    </row>
    <row r="124" spans="2:9" ht="12.75">
      <c r="B124" s="156" t="s">
        <v>348</v>
      </c>
      <c r="C124" s="155"/>
      <c r="D124" s="137">
        <f>SUM(D125:D133)</f>
        <v>0</v>
      </c>
      <c r="E124" s="137">
        <f>SUM(E125:E133)</f>
        <v>0</v>
      </c>
      <c r="F124" s="137">
        <f>SUM(F125:F133)</f>
        <v>0</v>
      </c>
      <c r="G124" s="137">
        <f>SUM(G125:G133)</f>
        <v>0</v>
      </c>
      <c r="H124" s="137">
        <f>SUM(H125:H133)</f>
        <v>0</v>
      </c>
      <c r="I124" s="126">
        <f>F124-G124</f>
        <v>0</v>
      </c>
    </row>
    <row r="125" spans="2:9" ht="12.75">
      <c r="B125" s="158" t="s">
        <v>347</v>
      </c>
      <c r="C125" s="157"/>
      <c r="D125" s="137"/>
      <c r="E125" s="126"/>
      <c r="F125" s="126">
        <f>D125+E125</f>
        <v>0</v>
      </c>
      <c r="G125" s="126"/>
      <c r="H125" s="126"/>
      <c r="I125" s="126">
        <f>F125-G125</f>
        <v>0</v>
      </c>
    </row>
    <row r="126" spans="2:9" ht="12.75">
      <c r="B126" s="158" t="s">
        <v>346</v>
      </c>
      <c r="C126" s="157"/>
      <c r="D126" s="137"/>
      <c r="E126" s="126"/>
      <c r="F126" s="126">
        <f>D126+E126</f>
        <v>0</v>
      </c>
      <c r="G126" s="126"/>
      <c r="H126" s="126"/>
      <c r="I126" s="126">
        <f>F126-G126</f>
        <v>0</v>
      </c>
    </row>
    <row r="127" spans="2:9" ht="12.75">
      <c r="B127" s="158" t="s">
        <v>345</v>
      </c>
      <c r="C127" s="157"/>
      <c r="D127" s="137"/>
      <c r="E127" s="126"/>
      <c r="F127" s="126">
        <f>D127+E127</f>
        <v>0</v>
      </c>
      <c r="G127" s="126"/>
      <c r="H127" s="126"/>
      <c r="I127" s="126">
        <f>F127-G127</f>
        <v>0</v>
      </c>
    </row>
    <row r="128" spans="2:9" ht="12.75">
      <c r="B128" s="158" t="s">
        <v>344</v>
      </c>
      <c r="C128" s="157"/>
      <c r="D128" s="137"/>
      <c r="E128" s="126"/>
      <c r="F128" s="126">
        <f>D128+E128</f>
        <v>0</v>
      </c>
      <c r="G128" s="126"/>
      <c r="H128" s="126"/>
      <c r="I128" s="126">
        <f>F128-G128</f>
        <v>0</v>
      </c>
    </row>
    <row r="129" spans="2:9" ht="12.75">
      <c r="B129" s="158" t="s">
        <v>343</v>
      </c>
      <c r="C129" s="157"/>
      <c r="D129" s="137"/>
      <c r="E129" s="126"/>
      <c r="F129" s="126">
        <f>D129+E129</f>
        <v>0</v>
      </c>
      <c r="G129" s="126"/>
      <c r="H129" s="126"/>
      <c r="I129" s="126">
        <f>F129-G129</f>
        <v>0</v>
      </c>
    </row>
    <row r="130" spans="2:9" ht="12.75">
      <c r="B130" s="158" t="s">
        <v>342</v>
      </c>
      <c r="C130" s="157"/>
      <c r="D130" s="137"/>
      <c r="E130" s="126"/>
      <c r="F130" s="126">
        <f>D130+E130</f>
        <v>0</v>
      </c>
      <c r="G130" s="126"/>
      <c r="H130" s="126"/>
      <c r="I130" s="126">
        <f>F130-G130</f>
        <v>0</v>
      </c>
    </row>
    <row r="131" spans="2:9" ht="12.75">
      <c r="B131" s="158" t="s">
        <v>341</v>
      </c>
      <c r="C131" s="157"/>
      <c r="D131" s="137"/>
      <c r="E131" s="126"/>
      <c r="F131" s="126">
        <f>D131+E131</f>
        <v>0</v>
      </c>
      <c r="G131" s="126"/>
      <c r="H131" s="126"/>
      <c r="I131" s="126">
        <f>F131-G131</f>
        <v>0</v>
      </c>
    </row>
    <row r="132" spans="2:9" ht="12.75">
      <c r="B132" s="158" t="s">
        <v>340</v>
      </c>
      <c r="C132" s="157"/>
      <c r="D132" s="137"/>
      <c r="E132" s="126"/>
      <c r="F132" s="126">
        <f>D132+E132</f>
        <v>0</v>
      </c>
      <c r="G132" s="126"/>
      <c r="H132" s="126"/>
      <c r="I132" s="126">
        <f>F132-G132</f>
        <v>0</v>
      </c>
    </row>
    <row r="133" spans="2:9" ht="12.75">
      <c r="B133" s="158" t="s">
        <v>339</v>
      </c>
      <c r="C133" s="157"/>
      <c r="D133" s="137"/>
      <c r="E133" s="126"/>
      <c r="F133" s="126">
        <f>D133+E133</f>
        <v>0</v>
      </c>
      <c r="G133" s="126"/>
      <c r="H133" s="126"/>
      <c r="I133" s="126">
        <f>F133-G133</f>
        <v>0</v>
      </c>
    </row>
    <row r="134" spans="2:9" ht="12.75">
      <c r="B134" s="156" t="s">
        <v>338</v>
      </c>
      <c r="C134" s="155"/>
      <c r="D134" s="137">
        <f>SUM(D135:D137)</f>
        <v>0</v>
      </c>
      <c r="E134" s="137">
        <f>SUM(E135:E137)</f>
        <v>0</v>
      </c>
      <c r="F134" s="137">
        <f>SUM(F135:F137)</f>
        <v>0</v>
      </c>
      <c r="G134" s="137">
        <f>SUM(G135:G137)</f>
        <v>0</v>
      </c>
      <c r="H134" s="137">
        <f>SUM(H135:H137)</f>
        <v>0</v>
      </c>
      <c r="I134" s="126">
        <f>F134-G134</f>
        <v>0</v>
      </c>
    </row>
    <row r="135" spans="2:9" ht="12.75">
      <c r="B135" s="158" t="s">
        <v>337</v>
      </c>
      <c r="C135" s="157"/>
      <c r="D135" s="137"/>
      <c r="E135" s="126"/>
      <c r="F135" s="126">
        <f>D135+E135</f>
        <v>0</v>
      </c>
      <c r="G135" s="126"/>
      <c r="H135" s="126"/>
      <c r="I135" s="126">
        <f>F135-G135</f>
        <v>0</v>
      </c>
    </row>
    <row r="136" spans="2:9" ht="12.75">
      <c r="B136" s="158" t="s">
        <v>336</v>
      </c>
      <c r="C136" s="157"/>
      <c r="D136" s="137"/>
      <c r="E136" s="126"/>
      <c r="F136" s="126">
        <f>D136+E136</f>
        <v>0</v>
      </c>
      <c r="G136" s="126"/>
      <c r="H136" s="126"/>
      <c r="I136" s="126">
        <f>F136-G136</f>
        <v>0</v>
      </c>
    </row>
    <row r="137" spans="2:9" ht="12.75">
      <c r="B137" s="158" t="s">
        <v>335</v>
      </c>
      <c r="C137" s="157"/>
      <c r="D137" s="137"/>
      <c r="E137" s="126"/>
      <c r="F137" s="126">
        <f>D137+E137</f>
        <v>0</v>
      </c>
      <c r="G137" s="126"/>
      <c r="H137" s="126"/>
      <c r="I137" s="126">
        <f>F137-G137</f>
        <v>0</v>
      </c>
    </row>
    <row r="138" spans="2:9" ht="12.75">
      <c r="B138" s="156" t="s">
        <v>334</v>
      </c>
      <c r="C138" s="155"/>
      <c r="D138" s="137">
        <f>SUM(D139:D146)</f>
        <v>0</v>
      </c>
      <c r="E138" s="137">
        <f>SUM(E139:E146)</f>
        <v>0</v>
      </c>
      <c r="F138" s="137">
        <f>F139+F140+F141+F142+F143+F145+F146</f>
        <v>0</v>
      </c>
      <c r="G138" s="137">
        <f>SUM(G139:G146)</f>
        <v>0</v>
      </c>
      <c r="H138" s="137">
        <f>SUM(H139:H146)</f>
        <v>0</v>
      </c>
      <c r="I138" s="126">
        <f>F138-G138</f>
        <v>0</v>
      </c>
    </row>
    <row r="139" spans="2:9" ht="12.75">
      <c r="B139" s="158" t="s">
        <v>333</v>
      </c>
      <c r="C139" s="157"/>
      <c r="D139" s="137"/>
      <c r="E139" s="126"/>
      <c r="F139" s="126">
        <f>D139+E139</f>
        <v>0</v>
      </c>
      <c r="G139" s="126"/>
      <c r="H139" s="126"/>
      <c r="I139" s="126">
        <f>F139-G139</f>
        <v>0</v>
      </c>
    </row>
    <row r="140" spans="2:9" ht="12.75">
      <c r="B140" s="158" t="s">
        <v>332</v>
      </c>
      <c r="C140" s="157"/>
      <c r="D140" s="137"/>
      <c r="E140" s="126"/>
      <c r="F140" s="126">
        <f>D140+E140</f>
        <v>0</v>
      </c>
      <c r="G140" s="126"/>
      <c r="H140" s="126"/>
      <c r="I140" s="126">
        <f>F140-G140</f>
        <v>0</v>
      </c>
    </row>
    <row r="141" spans="2:9" ht="12.75">
      <c r="B141" s="158" t="s">
        <v>331</v>
      </c>
      <c r="C141" s="157"/>
      <c r="D141" s="137"/>
      <c r="E141" s="126"/>
      <c r="F141" s="126">
        <f>D141+E141</f>
        <v>0</v>
      </c>
      <c r="G141" s="126"/>
      <c r="H141" s="126"/>
      <c r="I141" s="126">
        <f>F141-G141</f>
        <v>0</v>
      </c>
    </row>
    <row r="142" spans="2:9" ht="12.75">
      <c r="B142" s="158" t="s">
        <v>330</v>
      </c>
      <c r="C142" s="157"/>
      <c r="D142" s="137"/>
      <c r="E142" s="126"/>
      <c r="F142" s="126">
        <f>D142+E142</f>
        <v>0</v>
      </c>
      <c r="G142" s="126"/>
      <c r="H142" s="126"/>
      <c r="I142" s="126">
        <f>F142-G142</f>
        <v>0</v>
      </c>
    </row>
    <row r="143" spans="2:9" ht="12.75">
      <c r="B143" s="158" t="s">
        <v>329</v>
      </c>
      <c r="C143" s="157"/>
      <c r="D143" s="137"/>
      <c r="E143" s="126"/>
      <c r="F143" s="126">
        <f>D143+E143</f>
        <v>0</v>
      </c>
      <c r="G143" s="126"/>
      <c r="H143" s="126"/>
      <c r="I143" s="126">
        <f>F143-G143</f>
        <v>0</v>
      </c>
    </row>
    <row r="144" spans="2:9" ht="12.75">
      <c r="B144" s="158" t="s">
        <v>328</v>
      </c>
      <c r="C144" s="157"/>
      <c r="D144" s="137"/>
      <c r="E144" s="126"/>
      <c r="F144" s="126">
        <f>D144+E144</f>
        <v>0</v>
      </c>
      <c r="G144" s="126"/>
      <c r="H144" s="126"/>
      <c r="I144" s="126">
        <f>F144-G144</f>
        <v>0</v>
      </c>
    </row>
    <row r="145" spans="2:9" ht="12.75">
      <c r="B145" s="158" t="s">
        <v>327</v>
      </c>
      <c r="C145" s="157"/>
      <c r="D145" s="137"/>
      <c r="E145" s="126"/>
      <c r="F145" s="126">
        <f>D145+E145</f>
        <v>0</v>
      </c>
      <c r="G145" s="126"/>
      <c r="H145" s="126"/>
      <c r="I145" s="126">
        <f>F145-G145</f>
        <v>0</v>
      </c>
    </row>
    <row r="146" spans="2:9" ht="12.75">
      <c r="B146" s="158" t="s">
        <v>326</v>
      </c>
      <c r="C146" s="157"/>
      <c r="D146" s="137"/>
      <c r="E146" s="126"/>
      <c r="F146" s="126">
        <f>D146+E146</f>
        <v>0</v>
      </c>
      <c r="G146" s="126"/>
      <c r="H146" s="126"/>
      <c r="I146" s="126">
        <f>F146-G146</f>
        <v>0</v>
      </c>
    </row>
    <row r="147" spans="2:9" ht="12.75">
      <c r="B147" s="156" t="s">
        <v>325</v>
      </c>
      <c r="C147" s="155"/>
      <c r="D147" s="137">
        <f>SUM(D148:D150)</f>
        <v>0</v>
      </c>
      <c r="E147" s="137">
        <f>SUM(E148:E150)</f>
        <v>0</v>
      </c>
      <c r="F147" s="137">
        <f>SUM(F148:F150)</f>
        <v>0</v>
      </c>
      <c r="G147" s="137">
        <f>SUM(G148:G150)</f>
        <v>0</v>
      </c>
      <c r="H147" s="137">
        <f>SUM(H148:H150)</f>
        <v>0</v>
      </c>
      <c r="I147" s="126">
        <f>F147-G147</f>
        <v>0</v>
      </c>
    </row>
    <row r="148" spans="2:9" ht="12.75">
      <c r="B148" s="158" t="s">
        <v>324</v>
      </c>
      <c r="C148" s="157"/>
      <c r="D148" s="137"/>
      <c r="E148" s="126"/>
      <c r="F148" s="126">
        <f>D148+E148</f>
        <v>0</v>
      </c>
      <c r="G148" s="126"/>
      <c r="H148" s="126"/>
      <c r="I148" s="126">
        <f>F148-G148</f>
        <v>0</v>
      </c>
    </row>
    <row r="149" spans="2:9" ht="12.75">
      <c r="B149" s="158" t="s">
        <v>323</v>
      </c>
      <c r="C149" s="157"/>
      <c r="D149" s="137"/>
      <c r="E149" s="126"/>
      <c r="F149" s="126">
        <f>D149+E149</f>
        <v>0</v>
      </c>
      <c r="G149" s="126"/>
      <c r="H149" s="126"/>
      <c r="I149" s="126">
        <f>F149-G149</f>
        <v>0</v>
      </c>
    </row>
    <row r="150" spans="2:9" ht="12.75">
      <c r="B150" s="158" t="s">
        <v>322</v>
      </c>
      <c r="C150" s="157"/>
      <c r="D150" s="137"/>
      <c r="E150" s="126"/>
      <c r="F150" s="126">
        <f>D150+E150</f>
        <v>0</v>
      </c>
      <c r="G150" s="126"/>
      <c r="H150" s="126"/>
      <c r="I150" s="126">
        <f>F150-G150</f>
        <v>0</v>
      </c>
    </row>
    <row r="151" spans="2:9" ht="12.75">
      <c r="B151" s="156" t="s">
        <v>321</v>
      </c>
      <c r="C151" s="155"/>
      <c r="D151" s="137">
        <f>SUM(D152:D158)</f>
        <v>0</v>
      </c>
      <c r="E151" s="137">
        <f>SUM(E152:E158)</f>
        <v>0</v>
      </c>
      <c r="F151" s="137">
        <f>SUM(F152:F158)</f>
        <v>0</v>
      </c>
      <c r="G151" s="137">
        <f>SUM(G152:G158)</f>
        <v>0</v>
      </c>
      <c r="H151" s="137">
        <f>SUM(H152:H158)</f>
        <v>0</v>
      </c>
      <c r="I151" s="126">
        <f>F151-G151</f>
        <v>0</v>
      </c>
    </row>
    <row r="152" spans="2:9" ht="12.75">
      <c r="B152" s="158" t="s">
        <v>320</v>
      </c>
      <c r="C152" s="157"/>
      <c r="D152" s="137"/>
      <c r="E152" s="126"/>
      <c r="F152" s="126">
        <f>D152+E152</f>
        <v>0</v>
      </c>
      <c r="G152" s="126"/>
      <c r="H152" s="126"/>
      <c r="I152" s="126">
        <f>F152-G152</f>
        <v>0</v>
      </c>
    </row>
    <row r="153" spans="2:9" ht="12.75">
      <c r="B153" s="158" t="s">
        <v>319</v>
      </c>
      <c r="C153" s="157"/>
      <c r="D153" s="137"/>
      <c r="E153" s="126"/>
      <c r="F153" s="126">
        <f>D153+E153</f>
        <v>0</v>
      </c>
      <c r="G153" s="126"/>
      <c r="H153" s="126"/>
      <c r="I153" s="126">
        <f>F153-G153</f>
        <v>0</v>
      </c>
    </row>
    <row r="154" spans="2:9" ht="12.75">
      <c r="B154" s="158" t="s">
        <v>318</v>
      </c>
      <c r="C154" s="157"/>
      <c r="D154" s="137"/>
      <c r="E154" s="126"/>
      <c r="F154" s="126">
        <f>D154+E154</f>
        <v>0</v>
      </c>
      <c r="G154" s="126"/>
      <c r="H154" s="126"/>
      <c r="I154" s="126">
        <f>F154-G154</f>
        <v>0</v>
      </c>
    </row>
    <row r="155" spans="2:9" ht="12.75">
      <c r="B155" s="158" t="s">
        <v>317</v>
      </c>
      <c r="C155" s="157"/>
      <c r="D155" s="137"/>
      <c r="E155" s="126"/>
      <c r="F155" s="126">
        <f>D155+E155</f>
        <v>0</v>
      </c>
      <c r="G155" s="126"/>
      <c r="H155" s="126"/>
      <c r="I155" s="126">
        <f>F155-G155</f>
        <v>0</v>
      </c>
    </row>
    <row r="156" spans="2:9" ht="12.75">
      <c r="B156" s="158" t="s">
        <v>316</v>
      </c>
      <c r="C156" s="157"/>
      <c r="D156" s="137"/>
      <c r="E156" s="126"/>
      <c r="F156" s="126">
        <f>D156+E156</f>
        <v>0</v>
      </c>
      <c r="G156" s="126"/>
      <c r="H156" s="126"/>
      <c r="I156" s="126">
        <f>F156-G156</f>
        <v>0</v>
      </c>
    </row>
    <row r="157" spans="2:9" ht="12.75">
      <c r="B157" s="158" t="s">
        <v>315</v>
      </c>
      <c r="C157" s="157"/>
      <c r="D157" s="137"/>
      <c r="E157" s="126"/>
      <c r="F157" s="126">
        <f>D157+E157</f>
        <v>0</v>
      </c>
      <c r="G157" s="126"/>
      <c r="H157" s="126"/>
      <c r="I157" s="126">
        <f>F157-G157</f>
        <v>0</v>
      </c>
    </row>
    <row r="158" spans="2:9" ht="12.75">
      <c r="B158" s="158" t="s">
        <v>314</v>
      </c>
      <c r="C158" s="157"/>
      <c r="D158" s="137"/>
      <c r="E158" s="126"/>
      <c r="F158" s="126">
        <f>D158+E158</f>
        <v>0</v>
      </c>
      <c r="G158" s="126"/>
      <c r="H158" s="126"/>
      <c r="I158" s="126">
        <f>F158-G158</f>
        <v>0</v>
      </c>
    </row>
    <row r="159" spans="2:9" ht="12.75">
      <c r="B159" s="156"/>
      <c r="C159" s="155"/>
      <c r="D159" s="137"/>
      <c r="E159" s="126"/>
      <c r="F159" s="126"/>
      <c r="G159" s="126"/>
      <c r="H159" s="126"/>
      <c r="I159" s="126"/>
    </row>
    <row r="160" spans="2:9" ht="12.75">
      <c r="B160" s="154" t="s">
        <v>313</v>
      </c>
      <c r="C160" s="153"/>
      <c r="D160" s="152">
        <f>D10+D85</f>
        <v>11364105</v>
      </c>
      <c r="E160" s="152">
        <f>E10+E85</f>
        <v>0</v>
      </c>
      <c r="F160" s="152">
        <f>F10+F85</f>
        <v>11364105</v>
      </c>
      <c r="G160" s="152">
        <f>G10+G85</f>
        <v>2544938.67</v>
      </c>
      <c r="H160" s="152">
        <f>H10+H85</f>
        <v>2250849.7</v>
      </c>
      <c r="I160" s="152">
        <f>I10+I85</f>
        <v>8819166.33</v>
      </c>
    </row>
    <row r="161" spans="2:9" ht="13.5" thickBot="1">
      <c r="B161" s="151"/>
      <c r="C161" s="150"/>
      <c r="D161" s="149"/>
      <c r="E161" s="122"/>
      <c r="F161" s="122"/>
      <c r="G161" s="122"/>
      <c r="H161" s="122"/>
      <c r="I161" s="12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7" t="s">
        <v>120</v>
      </c>
      <c r="C2" s="186"/>
      <c r="D2" s="186"/>
      <c r="E2" s="186"/>
      <c r="F2" s="186"/>
      <c r="G2" s="186"/>
      <c r="H2" s="185"/>
    </row>
    <row r="3" spans="2:8" ht="12.75">
      <c r="B3" s="26" t="s">
        <v>394</v>
      </c>
      <c r="C3" s="184"/>
      <c r="D3" s="184"/>
      <c r="E3" s="184"/>
      <c r="F3" s="184"/>
      <c r="G3" s="184"/>
      <c r="H3" s="28"/>
    </row>
    <row r="4" spans="2:8" ht="12.75">
      <c r="B4" s="26" t="s">
        <v>405</v>
      </c>
      <c r="C4" s="184"/>
      <c r="D4" s="184"/>
      <c r="E4" s="184"/>
      <c r="F4" s="184"/>
      <c r="G4" s="184"/>
      <c r="H4" s="28"/>
    </row>
    <row r="5" spans="2:8" ht="12.75">
      <c r="B5" s="26" t="s">
        <v>173</v>
      </c>
      <c r="C5" s="184"/>
      <c r="D5" s="184"/>
      <c r="E5" s="184"/>
      <c r="F5" s="184"/>
      <c r="G5" s="184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112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6.25" thickBot="1">
      <c r="B8" s="110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10"/>
    </row>
    <row r="9" spans="2:8" ht="12.75">
      <c r="B9" s="174" t="s">
        <v>404</v>
      </c>
      <c r="C9" s="180">
        <f>SUM(C10:C17)</f>
        <v>11364105</v>
      </c>
      <c r="D9" s="180">
        <f>SUM(D10:D17)</f>
        <v>0</v>
      </c>
      <c r="E9" s="180">
        <f>SUM(E10:E17)</f>
        <v>11364105</v>
      </c>
      <c r="F9" s="180">
        <f>SUM(F10:F17)</f>
        <v>2544938.6700000004</v>
      </c>
      <c r="G9" s="180">
        <f>SUM(G10:G17)</f>
        <v>2250849.6999999997</v>
      </c>
      <c r="H9" s="180">
        <f>SUM(H10:H17)</f>
        <v>8819166.330000002</v>
      </c>
    </row>
    <row r="10" spans="2:8" ht="12.75" customHeight="1">
      <c r="B10" s="176" t="s">
        <v>403</v>
      </c>
      <c r="C10" s="177">
        <v>1777203.04</v>
      </c>
      <c r="D10" s="177">
        <v>-12950</v>
      </c>
      <c r="E10" s="177">
        <f>C10+D10</f>
        <v>1764253.04</v>
      </c>
      <c r="F10" s="177">
        <v>356100.46</v>
      </c>
      <c r="G10" s="177">
        <v>310970.88</v>
      </c>
      <c r="H10" s="126">
        <f>E10-F10</f>
        <v>1408152.58</v>
      </c>
    </row>
    <row r="11" spans="2:8" ht="12.75">
      <c r="B11" s="176" t="s">
        <v>402</v>
      </c>
      <c r="C11" s="9">
        <v>869693</v>
      </c>
      <c r="D11" s="9">
        <v>0</v>
      </c>
      <c r="E11" s="9">
        <f>C11+D11</f>
        <v>869693</v>
      </c>
      <c r="F11" s="9">
        <v>177631.44</v>
      </c>
      <c r="G11" s="9">
        <v>154138.4</v>
      </c>
      <c r="H11" s="126">
        <f>E11-F11</f>
        <v>692061.56</v>
      </c>
    </row>
    <row r="12" spans="2:8" ht="12.75">
      <c r="B12" s="176" t="s">
        <v>401</v>
      </c>
      <c r="C12" s="9">
        <v>4269616</v>
      </c>
      <c r="D12" s="9">
        <v>23200</v>
      </c>
      <c r="E12" s="9">
        <f>C12+D12</f>
        <v>4292816</v>
      </c>
      <c r="F12" s="9">
        <v>1075586.84</v>
      </c>
      <c r="G12" s="9">
        <v>958548.66</v>
      </c>
      <c r="H12" s="126">
        <f>E12-F12</f>
        <v>3217229.16</v>
      </c>
    </row>
    <row r="13" spans="2:8" ht="12.75">
      <c r="B13" s="176" t="s">
        <v>400</v>
      </c>
      <c r="C13" s="9">
        <v>2434113.96</v>
      </c>
      <c r="D13" s="9">
        <v>-7250</v>
      </c>
      <c r="E13" s="9">
        <f>C13+D13</f>
        <v>2426863.96</v>
      </c>
      <c r="F13" s="9">
        <v>552141.42</v>
      </c>
      <c r="G13" s="9">
        <v>487357.39</v>
      </c>
      <c r="H13" s="126">
        <f>E13-F13</f>
        <v>1874722.54</v>
      </c>
    </row>
    <row r="14" spans="2:8" ht="12.75">
      <c r="B14" s="176" t="s">
        <v>399</v>
      </c>
      <c r="C14" s="9">
        <v>529617</v>
      </c>
      <c r="D14" s="9">
        <v>0</v>
      </c>
      <c r="E14" s="9">
        <f>C14+D14</f>
        <v>529617</v>
      </c>
      <c r="F14" s="9">
        <v>106260.02</v>
      </c>
      <c r="G14" s="9">
        <v>91991.28</v>
      </c>
      <c r="H14" s="126">
        <f>E14-F14</f>
        <v>423356.98</v>
      </c>
    </row>
    <row r="15" spans="2:8" ht="12.75">
      <c r="B15" s="176" t="s">
        <v>398</v>
      </c>
      <c r="C15" s="9">
        <v>445804</v>
      </c>
      <c r="D15" s="9">
        <v>0</v>
      </c>
      <c r="E15" s="9">
        <f>C15+D15</f>
        <v>445804</v>
      </c>
      <c r="F15" s="9">
        <v>87041.14</v>
      </c>
      <c r="G15" s="9">
        <v>78316.05</v>
      </c>
      <c r="H15" s="126">
        <f>E15-F15</f>
        <v>358762.86</v>
      </c>
    </row>
    <row r="16" spans="2:8" ht="12.75">
      <c r="B16" s="176" t="s">
        <v>397</v>
      </c>
      <c r="C16" s="9">
        <v>606927</v>
      </c>
      <c r="D16" s="9">
        <v>-3000</v>
      </c>
      <c r="E16" s="9">
        <f>C16+D16</f>
        <v>603927</v>
      </c>
      <c r="F16" s="9">
        <v>114830.33</v>
      </c>
      <c r="G16" s="9">
        <v>102770.51</v>
      </c>
      <c r="H16" s="126">
        <f>E16-F16</f>
        <v>489096.67</v>
      </c>
    </row>
    <row r="17" spans="2:8" ht="12.75">
      <c r="B17" s="176" t="s">
        <v>396</v>
      </c>
      <c r="C17" s="9">
        <v>431131</v>
      </c>
      <c r="D17" s="9">
        <v>0</v>
      </c>
      <c r="E17" s="9">
        <f>C17+D17</f>
        <v>431131</v>
      </c>
      <c r="F17" s="9">
        <v>75347.02</v>
      </c>
      <c r="G17" s="9">
        <v>66756.53</v>
      </c>
      <c r="H17" s="126">
        <f>E17-F17</f>
        <v>355783.98</v>
      </c>
    </row>
    <row r="18" spans="2:8" ht="12.75">
      <c r="B18" s="175"/>
      <c r="C18" s="9"/>
      <c r="D18" s="9"/>
      <c r="E18" s="9"/>
      <c r="F18" s="9"/>
      <c r="G18" s="9"/>
      <c r="H18" s="9"/>
    </row>
    <row r="19" spans="2:8" ht="12.75">
      <c r="B19" s="179" t="s">
        <v>395</v>
      </c>
      <c r="C19" s="178">
        <f>SUM(C20:C27)</f>
        <v>0</v>
      </c>
      <c r="D19" s="178">
        <f>SUM(D20:D27)</f>
        <v>0</v>
      </c>
      <c r="E19" s="178">
        <f>SUM(E20:E27)</f>
        <v>0</v>
      </c>
      <c r="F19" s="178">
        <f>SUM(F20:F27)</f>
        <v>0</v>
      </c>
      <c r="G19" s="178">
        <f>SUM(G20:G27)</f>
        <v>0</v>
      </c>
      <c r="H19" s="178">
        <f>SUM(H20:H27)</f>
        <v>0</v>
      </c>
    </row>
    <row r="20" spans="2:8" ht="12.75">
      <c r="B20" s="176"/>
      <c r="C20" s="177"/>
      <c r="D20" s="177"/>
      <c r="E20" s="177"/>
      <c r="F20" s="177"/>
      <c r="G20" s="177"/>
      <c r="H20" s="126">
        <f>E20-F20</f>
        <v>0</v>
      </c>
    </row>
    <row r="21" spans="2:8" ht="12.75">
      <c r="B21" s="176"/>
      <c r="C21" s="177"/>
      <c r="D21" s="177"/>
      <c r="E21" s="177"/>
      <c r="F21" s="177"/>
      <c r="G21" s="177"/>
      <c r="H21" s="126">
        <f>E21-F21</f>
        <v>0</v>
      </c>
    </row>
    <row r="22" spans="2:8" ht="12.75">
      <c r="B22" s="176"/>
      <c r="C22" s="177"/>
      <c r="D22" s="177"/>
      <c r="E22" s="177"/>
      <c r="F22" s="177"/>
      <c r="G22" s="177"/>
      <c r="H22" s="126">
        <f>E22-F22</f>
        <v>0</v>
      </c>
    </row>
    <row r="23" spans="2:8" ht="12.75">
      <c r="B23" s="176"/>
      <c r="C23" s="177"/>
      <c r="D23" s="177"/>
      <c r="E23" s="177"/>
      <c r="F23" s="177"/>
      <c r="G23" s="177"/>
      <c r="H23" s="126">
        <f>E23-F23</f>
        <v>0</v>
      </c>
    </row>
    <row r="24" spans="2:8" ht="12.75">
      <c r="B24" s="176"/>
      <c r="C24" s="9"/>
      <c r="D24" s="9"/>
      <c r="E24" s="9"/>
      <c r="F24" s="9"/>
      <c r="G24" s="9"/>
      <c r="H24" s="126">
        <f>E24-F24</f>
        <v>0</v>
      </c>
    </row>
    <row r="25" spans="2:8" ht="12.75">
      <c r="B25" s="176"/>
      <c r="C25" s="9"/>
      <c r="D25" s="9"/>
      <c r="E25" s="9"/>
      <c r="F25" s="9"/>
      <c r="G25" s="9"/>
      <c r="H25" s="126">
        <f>E25-F25</f>
        <v>0</v>
      </c>
    </row>
    <row r="26" spans="2:8" ht="12.75">
      <c r="B26" s="176"/>
      <c r="C26" s="9"/>
      <c r="D26" s="9"/>
      <c r="E26" s="9"/>
      <c r="F26" s="9"/>
      <c r="G26" s="9"/>
      <c r="H26" s="126">
        <f>E26-F26</f>
        <v>0</v>
      </c>
    </row>
    <row r="27" spans="2:8" ht="12.75">
      <c r="B27" s="176"/>
      <c r="C27" s="9"/>
      <c r="D27" s="9"/>
      <c r="E27" s="9"/>
      <c r="F27" s="9"/>
      <c r="G27" s="9"/>
      <c r="H27" s="126">
        <f>E27-F27</f>
        <v>0</v>
      </c>
    </row>
    <row r="28" spans="2:8" ht="12.75">
      <c r="B28" s="175"/>
      <c r="C28" s="9"/>
      <c r="D28" s="9"/>
      <c r="E28" s="9"/>
      <c r="F28" s="9"/>
      <c r="G28" s="9"/>
      <c r="H28" s="126">
        <f>E28-F28</f>
        <v>0</v>
      </c>
    </row>
    <row r="29" spans="2:8" ht="12.75">
      <c r="B29" s="174" t="s">
        <v>313</v>
      </c>
      <c r="C29" s="7">
        <f>C9+C19</f>
        <v>11364105</v>
      </c>
      <c r="D29" s="7">
        <f>D9+D19</f>
        <v>0</v>
      </c>
      <c r="E29" s="7">
        <f>E9+E19</f>
        <v>11364105</v>
      </c>
      <c r="F29" s="7">
        <f>F9+F19</f>
        <v>2544938.6700000004</v>
      </c>
      <c r="G29" s="7">
        <f>G9+G19</f>
        <v>2250849.6999999997</v>
      </c>
      <c r="H29" s="7">
        <f>H9+H19</f>
        <v>8819166.330000002</v>
      </c>
    </row>
    <row r="30" spans="2:8" ht="13.5" thickBot="1">
      <c r="B30" s="173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72"/>
    </row>
    <row r="3" spans="1:7" ht="12.75">
      <c r="A3" s="120" t="s">
        <v>394</v>
      </c>
      <c r="B3" s="119"/>
      <c r="C3" s="119"/>
      <c r="D3" s="119"/>
      <c r="E3" s="119"/>
      <c r="F3" s="119"/>
      <c r="G3" s="171"/>
    </row>
    <row r="4" spans="1:7" ht="12.75">
      <c r="A4" s="120" t="s">
        <v>440</v>
      </c>
      <c r="B4" s="119"/>
      <c r="C4" s="119"/>
      <c r="D4" s="119"/>
      <c r="E4" s="119"/>
      <c r="F4" s="119"/>
      <c r="G4" s="171"/>
    </row>
    <row r="5" spans="1:7" ht="12.75">
      <c r="A5" s="120" t="s">
        <v>173</v>
      </c>
      <c r="B5" s="119"/>
      <c r="C5" s="119"/>
      <c r="D5" s="119"/>
      <c r="E5" s="119"/>
      <c r="F5" s="119"/>
      <c r="G5" s="171"/>
    </row>
    <row r="6" spans="1:7" ht="13.5" thickBot="1">
      <c r="A6" s="117" t="s">
        <v>1</v>
      </c>
      <c r="B6" s="116"/>
      <c r="C6" s="116"/>
      <c r="D6" s="116"/>
      <c r="E6" s="116"/>
      <c r="F6" s="116"/>
      <c r="G6" s="170"/>
    </row>
    <row r="7" spans="1:7" ht="15.75" customHeight="1">
      <c r="A7" s="23" t="s">
        <v>2</v>
      </c>
      <c r="B7" s="187" t="s">
        <v>392</v>
      </c>
      <c r="C7" s="186"/>
      <c r="D7" s="186"/>
      <c r="E7" s="186"/>
      <c r="F7" s="185"/>
      <c r="G7" s="112" t="s">
        <v>391</v>
      </c>
    </row>
    <row r="8" spans="1:7" ht="15.75" customHeight="1" thickBot="1">
      <c r="A8" s="120"/>
      <c r="B8" s="29"/>
      <c r="C8" s="30"/>
      <c r="D8" s="30"/>
      <c r="E8" s="30"/>
      <c r="F8" s="31"/>
      <c r="G8" s="198"/>
    </row>
    <row r="9" spans="1:7" ht="26.25" thickBot="1">
      <c r="A9" s="117"/>
      <c r="B9" s="197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10"/>
    </row>
    <row r="10" spans="1:7" ht="12.75">
      <c r="A10" s="196"/>
      <c r="B10" s="195"/>
      <c r="C10" s="195"/>
      <c r="D10" s="195"/>
      <c r="E10" s="195"/>
      <c r="F10" s="195"/>
      <c r="G10" s="195"/>
    </row>
    <row r="11" spans="1:7" ht="12.75">
      <c r="A11" s="190" t="s">
        <v>439</v>
      </c>
      <c r="B11" s="76">
        <f>B12+B22+B31+B42</f>
        <v>11364105</v>
      </c>
      <c r="C11" s="76">
        <f>C12+C22+C31+C42</f>
        <v>0</v>
      </c>
      <c r="D11" s="76">
        <f>D12+D22+D31+D42</f>
        <v>11364105</v>
      </c>
      <c r="E11" s="76">
        <f>E12+E22+E31+E42</f>
        <v>2544938.67</v>
      </c>
      <c r="F11" s="76">
        <f>F12+F22+F31+F42</f>
        <v>2250849.7</v>
      </c>
      <c r="G11" s="76">
        <f>G12+G22+G31+G42</f>
        <v>8819166.33</v>
      </c>
    </row>
    <row r="12" spans="1:7" ht="12.75">
      <c r="A12" s="190" t="s">
        <v>437</v>
      </c>
      <c r="B12" s="76">
        <f>SUM(B13:B20)</f>
        <v>11364105</v>
      </c>
      <c r="C12" s="76">
        <f>SUM(C13:C20)</f>
        <v>0</v>
      </c>
      <c r="D12" s="76">
        <f>SUM(D13:D20)</f>
        <v>11364105</v>
      </c>
      <c r="E12" s="76">
        <f>SUM(E13:E20)</f>
        <v>2544938.67</v>
      </c>
      <c r="F12" s="76">
        <f>SUM(F13:F20)</f>
        <v>2250849.7</v>
      </c>
      <c r="G12" s="76">
        <f>D12-E12</f>
        <v>8819166.33</v>
      </c>
    </row>
    <row r="13" spans="1:7" ht="12.75">
      <c r="A13" s="192" t="s">
        <v>436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 ht="12.75">
      <c r="A14" s="192" t="s">
        <v>435</v>
      </c>
      <c r="B14" s="79">
        <v>11364105</v>
      </c>
      <c r="C14" s="79">
        <v>0</v>
      </c>
      <c r="D14" s="79">
        <f>B14+C14</f>
        <v>11364105</v>
      </c>
      <c r="E14" s="79">
        <v>2544938.67</v>
      </c>
      <c r="F14" s="79">
        <v>2250849.7</v>
      </c>
      <c r="G14" s="79">
        <f>D14-E14</f>
        <v>8819166.33</v>
      </c>
    </row>
    <row r="15" spans="1:7" ht="12.75">
      <c r="A15" s="192" t="s">
        <v>434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 ht="12.75">
      <c r="A16" s="192" t="s">
        <v>433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 ht="12.75">
      <c r="A17" s="192" t="s">
        <v>432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 ht="12.75">
      <c r="A18" s="192" t="s">
        <v>431</v>
      </c>
      <c r="B18" s="79"/>
      <c r="C18" s="79"/>
      <c r="D18" s="79">
        <f>B18+C18</f>
        <v>0</v>
      </c>
      <c r="E18" s="79"/>
      <c r="F18" s="79"/>
      <c r="G18" s="79">
        <f>D18-E18</f>
        <v>0</v>
      </c>
    </row>
    <row r="19" spans="1:7" ht="12.75">
      <c r="A19" s="192" t="s">
        <v>430</v>
      </c>
      <c r="B19" s="79"/>
      <c r="C19" s="79"/>
      <c r="D19" s="79">
        <f>B19+C19</f>
        <v>0</v>
      </c>
      <c r="E19" s="79"/>
      <c r="F19" s="79"/>
      <c r="G19" s="79">
        <f>D19-E19</f>
        <v>0</v>
      </c>
    </row>
    <row r="20" spans="1:7" ht="12.75">
      <c r="A20" s="192" t="s">
        <v>429</v>
      </c>
      <c r="B20" s="79"/>
      <c r="C20" s="79"/>
      <c r="D20" s="79">
        <f>B20+C20</f>
        <v>0</v>
      </c>
      <c r="E20" s="79"/>
      <c r="F20" s="79"/>
      <c r="G20" s="79">
        <f>D20-E20</f>
        <v>0</v>
      </c>
    </row>
    <row r="21" spans="1:7" ht="12.75">
      <c r="A21" s="191"/>
      <c r="B21" s="79"/>
      <c r="C21" s="79"/>
      <c r="D21" s="79"/>
      <c r="E21" s="79"/>
      <c r="F21" s="79"/>
      <c r="G21" s="79"/>
    </row>
    <row r="22" spans="1:7" ht="12.75">
      <c r="A22" s="190" t="s">
        <v>428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>D22-E22</f>
        <v>0</v>
      </c>
    </row>
    <row r="23" spans="1:7" ht="12.75">
      <c r="A23" s="192" t="s">
        <v>427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 ht="12.75">
      <c r="A24" s="192" t="s">
        <v>426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 ht="12.75">
      <c r="A25" s="192" t="s">
        <v>425</v>
      </c>
      <c r="B25" s="79"/>
      <c r="C25" s="79"/>
      <c r="D25" s="79">
        <f>B25+C25</f>
        <v>0</v>
      </c>
      <c r="E25" s="79"/>
      <c r="F25" s="79"/>
      <c r="G25" s="79">
        <f>D25-E25</f>
        <v>0</v>
      </c>
    </row>
    <row r="26" spans="1:7" ht="12.75">
      <c r="A26" s="192" t="s">
        <v>424</v>
      </c>
      <c r="B26" s="79"/>
      <c r="C26" s="79"/>
      <c r="D26" s="79">
        <f>B26+C26</f>
        <v>0</v>
      </c>
      <c r="E26" s="79"/>
      <c r="F26" s="79"/>
      <c r="G26" s="79">
        <f>D26-E26</f>
        <v>0</v>
      </c>
    </row>
    <row r="27" spans="1:7" ht="12.75">
      <c r="A27" s="192" t="s">
        <v>423</v>
      </c>
      <c r="B27" s="79"/>
      <c r="C27" s="79"/>
      <c r="D27" s="79">
        <f>B27+C27</f>
        <v>0</v>
      </c>
      <c r="E27" s="79"/>
      <c r="F27" s="79"/>
      <c r="G27" s="79">
        <f>D27-E27</f>
        <v>0</v>
      </c>
    </row>
    <row r="28" spans="1:7" ht="12.75">
      <c r="A28" s="192" t="s">
        <v>422</v>
      </c>
      <c r="B28" s="79"/>
      <c r="C28" s="79"/>
      <c r="D28" s="79">
        <f>B28+C28</f>
        <v>0</v>
      </c>
      <c r="E28" s="79"/>
      <c r="F28" s="79"/>
      <c r="G28" s="79">
        <f>D28-E28</f>
        <v>0</v>
      </c>
    </row>
    <row r="29" spans="1:7" ht="12.75">
      <c r="A29" s="192" t="s">
        <v>421</v>
      </c>
      <c r="B29" s="79"/>
      <c r="C29" s="79"/>
      <c r="D29" s="79">
        <f>B29+C29</f>
        <v>0</v>
      </c>
      <c r="E29" s="79"/>
      <c r="F29" s="79"/>
      <c r="G29" s="79">
        <f>D29-E29</f>
        <v>0</v>
      </c>
    </row>
    <row r="30" spans="1:7" ht="12.75">
      <c r="A30" s="191"/>
      <c r="B30" s="79"/>
      <c r="C30" s="79"/>
      <c r="D30" s="79"/>
      <c r="E30" s="79"/>
      <c r="F30" s="79"/>
      <c r="G30" s="79"/>
    </row>
    <row r="31" spans="1:7" ht="12.75">
      <c r="A31" s="190" t="s">
        <v>420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>D31-E31</f>
        <v>0</v>
      </c>
    </row>
    <row r="32" spans="1:7" ht="12.75">
      <c r="A32" s="192" t="s">
        <v>419</v>
      </c>
      <c r="B32" s="79"/>
      <c r="C32" s="79"/>
      <c r="D32" s="79">
        <f>B32+C32</f>
        <v>0</v>
      </c>
      <c r="E32" s="79"/>
      <c r="F32" s="79"/>
      <c r="G32" s="79">
        <f>D32-E32</f>
        <v>0</v>
      </c>
    </row>
    <row r="33" spans="1:7" ht="12.75">
      <c r="A33" s="192" t="s">
        <v>418</v>
      </c>
      <c r="B33" s="79"/>
      <c r="C33" s="79"/>
      <c r="D33" s="79">
        <f>B33+C33</f>
        <v>0</v>
      </c>
      <c r="E33" s="79"/>
      <c r="F33" s="79"/>
      <c r="G33" s="79">
        <f>D33-E33</f>
        <v>0</v>
      </c>
    </row>
    <row r="34" spans="1:7" ht="12.75">
      <c r="A34" s="192" t="s">
        <v>417</v>
      </c>
      <c r="B34" s="79"/>
      <c r="C34" s="79"/>
      <c r="D34" s="79">
        <f>B34+C34</f>
        <v>0</v>
      </c>
      <c r="E34" s="79"/>
      <c r="F34" s="79"/>
      <c r="G34" s="79">
        <f>D34-E34</f>
        <v>0</v>
      </c>
    </row>
    <row r="35" spans="1:7" ht="12.75">
      <c r="A35" s="192" t="s">
        <v>416</v>
      </c>
      <c r="B35" s="79"/>
      <c r="C35" s="79"/>
      <c r="D35" s="79">
        <f>B35+C35</f>
        <v>0</v>
      </c>
      <c r="E35" s="79"/>
      <c r="F35" s="79"/>
      <c r="G35" s="79">
        <f>D35-E35</f>
        <v>0</v>
      </c>
    </row>
    <row r="36" spans="1:7" ht="12.75">
      <c r="A36" s="192" t="s">
        <v>415</v>
      </c>
      <c r="B36" s="79"/>
      <c r="C36" s="79"/>
      <c r="D36" s="79">
        <f>B36+C36</f>
        <v>0</v>
      </c>
      <c r="E36" s="79"/>
      <c r="F36" s="79"/>
      <c r="G36" s="79">
        <f>D36-E36</f>
        <v>0</v>
      </c>
    </row>
    <row r="37" spans="1:7" ht="12.75">
      <c r="A37" s="192" t="s">
        <v>414</v>
      </c>
      <c r="B37" s="79"/>
      <c r="C37" s="79"/>
      <c r="D37" s="79">
        <f>B37+C37</f>
        <v>0</v>
      </c>
      <c r="E37" s="79"/>
      <c r="F37" s="79"/>
      <c r="G37" s="79">
        <f>D37-E37</f>
        <v>0</v>
      </c>
    </row>
    <row r="38" spans="1:7" ht="12.75">
      <c r="A38" s="192" t="s">
        <v>413</v>
      </c>
      <c r="B38" s="79"/>
      <c r="C38" s="79"/>
      <c r="D38" s="79">
        <f>B38+C38</f>
        <v>0</v>
      </c>
      <c r="E38" s="79"/>
      <c r="F38" s="79"/>
      <c r="G38" s="79">
        <f>D38-E38</f>
        <v>0</v>
      </c>
    </row>
    <row r="39" spans="1:7" ht="12.75">
      <c r="A39" s="192" t="s">
        <v>412</v>
      </c>
      <c r="B39" s="79"/>
      <c r="C39" s="79"/>
      <c r="D39" s="79">
        <f>B39+C39</f>
        <v>0</v>
      </c>
      <c r="E39" s="79"/>
      <c r="F39" s="79"/>
      <c r="G39" s="79">
        <f>D39-E39</f>
        <v>0</v>
      </c>
    </row>
    <row r="40" spans="1:7" ht="12.75">
      <c r="A40" s="192" t="s">
        <v>411</v>
      </c>
      <c r="B40" s="79"/>
      <c r="C40" s="79"/>
      <c r="D40" s="79">
        <f>B40+C40</f>
        <v>0</v>
      </c>
      <c r="E40" s="79"/>
      <c r="F40" s="79"/>
      <c r="G40" s="79">
        <f>D40-E40</f>
        <v>0</v>
      </c>
    </row>
    <row r="41" spans="1:7" ht="12.75">
      <c r="A41" s="191"/>
      <c r="B41" s="79"/>
      <c r="C41" s="79"/>
      <c r="D41" s="79"/>
      <c r="E41" s="79"/>
      <c r="F41" s="79"/>
      <c r="G41" s="79"/>
    </row>
    <row r="42" spans="1:7" ht="12.75">
      <c r="A42" s="190" t="s">
        <v>410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92" t="s">
        <v>409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5.5">
      <c r="A44" s="10" t="s">
        <v>408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2.75">
      <c r="A45" s="192" t="s">
        <v>407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2.75">
      <c r="A46" s="192" t="s">
        <v>406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2.75">
      <c r="A47" s="191"/>
      <c r="B47" s="79"/>
      <c r="C47" s="79"/>
      <c r="D47" s="79"/>
      <c r="E47" s="79"/>
      <c r="F47" s="79"/>
      <c r="G47" s="79"/>
    </row>
    <row r="48" spans="1:7" ht="12.75">
      <c r="A48" s="190" t="s">
        <v>438</v>
      </c>
      <c r="B48" s="76">
        <f>B49+B59+B68+B79</f>
        <v>0</v>
      </c>
      <c r="C48" s="76">
        <f>C49+C59+C68+C79</f>
        <v>0</v>
      </c>
      <c r="D48" s="76">
        <f>D49+D59+D68+D79</f>
        <v>0</v>
      </c>
      <c r="E48" s="76">
        <f>E49+E59+E68+E79</f>
        <v>0</v>
      </c>
      <c r="F48" s="76">
        <f>F49+F59+F68+F79</f>
        <v>0</v>
      </c>
      <c r="G48" s="76">
        <f>D48-E48</f>
        <v>0</v>
      </c>
    </row>
    <row r="49" spans="1:7" ht="12.75">
      <c r="A49" s="190" t="s">
        <v>437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>D49-E49</f>
        <v>0</v>
      </c>
    </row>
    <row r="50" spans="1:7" ht="12.75">
      <c r="A50" s="192" t="s">
        <v>436</v>
      </c>
      <c r="B50" s="79"/>
      <c r="C50" s="79"/>
      <c r="D50" s="79">
        <f>B50+C50</f>
        <v>0</v>
      </c>
      <c r="E50" s="79"/>
      <c r="F50" s="79"/>
      <c r="G50" s="79">
        <f>D50-E50</f>
        <v>0</v>
      </c>
    </row>
    <row r="51" spans="1:7" ht="12.75">
      <c r="A51" s="192" t="s">
        <v>435</v>
      </c>
      <c r="B51" s="79"/>
      <c r="C51" s="79"/>
      <c r="D51" s="79">
        <f>B51+C51</f>
        <v>0</v>
      </c>
      <c r="E51" s="79"/>
      <c r="F51" s="79"/>
      <c r="G51" s="79">
        <f>D51-E51</f>
        <v>0</v>
      </c>
    </row>
    <row r="52" spans="1:7" ht="12.75">
      <c r="A52" s="192" t="s">
        <v>434</v>
      </c>
      <c r="B52" s="79"/>
      <c r="C52" s="79"/>
      <c r="D52" s="79">
        <f>B52+C52</f>
        <v>0</v>
      </c>
      <c r="E52" s="79"/>
      <c r="F52" s="79"/>
      <c r="G52" s="79">
        <f>D52-E52</f>
        <v>0</v>
      </c>
    </row>
    <row r="53" spans="1:7" ht="12.75">
      <c r="A53" s="192" t="s">
        <v>433</v>
      </c>
      <c r="B53" s="79"/>
      <c r="C53" s="79"/>
      <c r="D53" s="79">
        <f>B53+C53</f>
        <v>0</v>
      </c>
      <c r="E53" s="79"/>
      <c r="F53" s="79"/>
      <c r="G53" s="79">
        <f>D53-E53</f>
        <v>0</v>
      </c>
    </row>
    <row r="54" spans="1:7" ht="12.75">
      <c r="A54" s="192" t="s">
        <v>432</v>
      </c>
      <c r="B54" s="79"/>
      <c r="C54" s="79"/>
      <c r="D54" s="79">
        <f>B54+C54</f>
        <v>0</v>
      </c>
      <c r="E54" s="79"/>
      <c r="F54" s="79"/>
      <c r="G54" s="79">
        <f>D54-E54</f>
        <v>0</v>
      </c>
    </row>
    <row r="55" spans="1:7" ht="12.75">
      <c r="A55" s="192" t="s">
        <v>431</v>
      </c>
      <c r="B55" s="79"/>
      <c r="C55" s="79"/>
      <c r="D55" s="79">
        <f>B55+C55</f>
        <v>0</v>
      </c>
      <c r="E55" s="79"/>
      <c r="F55" s="79"/>
      <c r="G55" s="79">
        <f>D55-E55</f>
        <v>0</v>
      </c>
    </row>
    <row r="56" spans="1:7" ht="12.75">
      <c r="A56" s="192" t="s">
        <v>430</v>
      </c>
      <c r="B56" s="79"/>
      <c r="C56" s="79"/>
      <c r="D56" s="79">
        <f>B56+C56</f>
        <v>0</v>
      </c>
      <c r="E56" s="79"/>
      <c r="F56" s="79"/>
      <c r="G56" s="79">
        <f>D56-E56</f>
        <v>0</v>
      </c>
    </row>
    <row r="57" spans="1:7" ht="12.75">
      <c r="A57" s="192" t="s">
        <v>429</v>
      </c>
      <c r="B57" s="79"/>
      <c r="C57" s="79"/>
      <c r="D57" s="79">
        <f>B57+C57</f>
        <v>0</v>
      </c>
      <c r="E57" s="79"/>
      <c r="F57" s="79"/>
      <c r="G57" s="79">
        <f>D57-E57</f>
        <v>0</v>
      </c>
    </row>
    <row r="58" spans="1:7" ht="12.75">
      <c r="A58" s="191"/>
      <c r="B58" s="79"/>
      <c r="C58" s="79"/>
      <c r="D58" s="79"/>
      <c r="E58" s="79"/>
      <c r="F58" s="79"/>
      <c r="G58" s="79"/>
    </row>
    <row r="59" spans="1:7" ht="12.75">
      <c r="A59" s="190" t="s">
        <v>428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>D59-E59</f>
        <v>0</v>
      </c>
    </row>
    <row r="60" spans="1:7" ht="12.75">
      <c r="A60" s="192" t="s">
        <v>427</v>
      </c>
      <c r="B60" s="79"/>
      <c r="C60" s="79"/>
      <c r="D60" s="79">
        <f>B60+C60</f>
        <v>0</v>
      </c>
      <c r="E60" s="79"/>
      <c r="F60" s="79"/>
      <c r="G60" s="79">
        <f>D60-E60</f>
        <v>0</v>
      </c>
    </row>
    <row r="61" spans="1:7" ht="12.75">
      <c r="A61" s="192" t="s">
        <v>426</v>
      </c>
      <c r="B61" s="79"/>
      <c r="C61" s="79"/>
      <c r="D61" s="79">
        <f>B61+C61</f>
        <v>0</v>
      </c>
      <c r="E61" s="79"/>
      <c r="F61" s="79"/>
      <c r="G61" s="79">
        <f>D61-E61</f>
        <v>0</v>
      </c>
    </row>
    <row r="62" spans="1:7" ht="12.75">
      <c r="A62" s="192" t="s">
        <v>425</v>
      </c>
      <c r="B62" s="79"/>
      <c r="C62" s="79"/>
      <c r="D62" s="79">
        <f>B62+C62</f>
        <v>0</v>
      </c>
      <c r="E62" s="79"/>
      <c r="F62" s="79"/>
      <c r="G62" s="79">
        <f>D62-E62</f>
        <v>0</v>
      </c>
    </row>
    <row r="63" spans="1:7" ht="12.75">
      <c r="A63" s="192" t="s">
        <v>424</v>
      </c>
      <c r="B63" s="79"/>
      <c r="C63" s="79"/>
      <c r="D63" s="79">
        <f>B63+C63</f>
        <v>0</v>
      </c>
      <c r="E63" s="79"/>
      <c r="F63" s="79"/>
      <c r="G63" s="79">
        <f>D63-E63</f>
        <v>0</v>
      </c>
    </row>
    <row r="64" spans="1:7" ht="12.75">
      <c r="A64" s="192" t="s">
        <v>423</v>
      </c>
      <c r="B64" s="79"/>
      <c r="C64" s="79"/>
      <c r="D64" s="79">
        <f>B64+C64</f>
        <v>0</v>
      </c>
      <c r="E64" s="79"/>
      <c r="F64" s="79"/>
      <c r="G64" s="79">
        <f>D64-E64</f>
        <v>0</v>
      </c>
    </row>
    <row r="65" spans="1:7" ht="12.75">
      <c r="A65" s="192" t="s">
        <v>422</v>
      </c>
      <c r="B65" s="79"/>
      <c r="C65" s="79"/>
      <c r="D65" s="79">
        <f>B65+C65</f>
        <v>0</v>
      </c>
      <c r="E65" s="79"/>
      <c r="F65" s="79"/>
      <c r="G65" s="79">
        <f>D65-E65</f>
        <v>0</v>
      </c>
    </row>
    <row r="66" spans="1:7" ht="12.75">
      <c r="A66" s="192" t="s">
        <v>421</v>
      </c>
      <c r="B66" s="79"/>
      <c r="C66" s="79"/>
      <c r="D66" s="79">
        <f>B66+C66</f>
        <v>0</v>
      </c>
      <c r="E66" s="79"/>
      <c r="F66" s="79"/>
      <c r="G66" s="79">
        <f>D66-E66</f>
        <v>0</v>
      </c>
    </row>
    <row r="67" spans="1:7" ht="12.75">
      <c r="A67" s="191"/>
      <c r="B67" s="79"/>
      <c r="C67" s="79"/>
      <c r="D67" s="79"/>
      <c r="E67" s="79"/>
      <c r="F67" s="79"/>
      <c r="G67" s="79"/>
    </row>
    <row r="68" spans="1:7" ht="12.75">
      <c r="A68" s="190" t="s">
        <v>420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>D68-E68</f>
        <v>0</v>
      </c>
    </row>
    <row r="69" spans="1:7" ht="12.75">
      <c r="A69" s="192" t="s">
        <v>419</v>
      </c>
      <c r="B69" s="79"/>
      <c r="C69" s="79"/>
      <c r="D69" s="79">
        <f>B69+C69</f>
        <v>0</v>
      </c>
      <c r="E69" s="79"/>
      <c r="F69" s="79"/>
      <c r="G69" s="79">
        <f>D69-E69</f>
        <v>0</v>
      </c>
    </row>
    <row r="70" spans="1:7" ht="12.75">
      <c r="A70" s="192" t="s">
        <v>418</v>
      </c>
      <c r="B70" s="79"/>
      <c r="C70" s="79"/>
      <c r="D70" s="79">
        <f>B70+C70</f>
        <v>0</v>
      </c>
      <c r="E70" s="79"/>
      <c r="F70" s="79"/>
      <c r="G70" s="79">
        <f>D70-E70</f>
        <v>0</v>
      </c>
    </row>
    <row r="71" spans="1:7" ht="12.75">
      <c r="A71" s="192" t="s">
        <v>417</v>
      </c>
      <c r="B71" s="79"/>
      <c r="C71" s="79"/>
      <c r="D71" s="79">
        <f>B71+C71</f>
        <v>0</v>
      </c>
      <c r="E71" s="79"/>
      <c r="F71" s="79"/>
      <c r="G71" s="79">
        <f>D71-E71</f>
        <v>0</v>
      </c>
    </row>
    <row r="72" spans="1:7" ht="12.75">
      <c r="A72" s="192" t="s">
        <v>416</v>
      </c>
      <c r="B72" s="79"/>
      <c r="C72" s="79"/>
      <c r="D72" s="79">
        <f>B72+C72</f>
        <v>0</v>
      </c>
      <c r="E72" s="79"/>
      <c r="F72" s="79"/>
      <c r="G72" s="79">
        <f>D72-E72</f>
        <v>0</v>
      </c>
    </row>
    <row r="73" spans="1:7" ht="12.75">
      <c r="A73" s="192" t="s">
        <v>415</v>
      </c>
      <c r="B73" s="79"/>
      <c r="C73" s="79"/>
      <c r="D73" s="79">
        <f>B73+C73</f>
        <v>0</v>
      </c>
      <c r="E73" s="79"/>
      <c r="F73" s="79"/>
      <c r="G73" s="79">
        <f>D73-E73</f>
        <v>0</v>
      </c>
    </row>
    <row r="74" spans="1:7" ht="12.75">
      <c r="A74" s="192" t="s">
        <v>414</v>
      </c>
      <c r="B74" s="79"/>
      <c r="C74" s="79"/>
      <c r="D74" s="79">
        <f>B74+C74</f>
        <v>0</v>
      </c>
      <c r="E74" s="79"/>
      <c r="F74" s="79"/>
      <c r="G74" s="79">
        <f>D74-E74</f>
        <v>0</v>
      </c>
    </row>
    <row r="75" spans="1:7" ht="12.75">
      <c r="A75" s="192" t="s">
        <v>413</v>
      </c>
      <c r="B75" s="79"/>
      <c r="C75" s="79"/>
      <c r="D75" s="79">
        <f>B75+C75</f>
        <v>0</v>
      </c>
      <c r="E75" s="79"/>
      <c r="F75" s="79"/>
      <c r="G75" s="79">
        <f>D75-E75</f>
        <v>0</v>
      </c>
    </row>
    <row r="76" spans="1:7" ht="12.75">
      <c r="A76" s="192" t="s">
        <v>412</v>
      </c>
      <c r="B76" s="79"/>
      <c r="C76" s="79"/>
      <c r="D76" s="79">
        <f>B76+C76</f>
        <v>0</v>
      </c>
      <c r="E76" s="79"/>
      <c r="F76" s="79"/>
      <c r="G76" s="79">
        <f>D76-E76</f>
        <v>0</v>
      </c>
    </row>
    <row r="77" spans="1:7" ht="12.75">
      <c r="A77" s="194" t="s">
        <v>411</v>
      </c>
      <c r="B77" s="193"/>
      <c r="C77" s="193"/>
      <c r="D77" s="193">
        <f>B77+C77</f>
        <v>0</v>
      </c>
      <c r="E77" s="193"/>
      <c r="F77" s="193"/>
      <c r="G77" s="193">
        <f>D77-E77</f>
        <v>0</v>
      </c>
    </row>
    <row r="78" spans="1:7" ht="12.75">
      <c r="A78" s="191"/>
      <c r="B78" s="79"/>
      <c r="C78" s="79"/>
      <c r="D78" s="79"/>
      <c r="E78" s="79"/>
      <c r="F78" s="79"/>
      <c r="G78" s="79"/>
    </row>
    <row r="79" spans="1:7" ht="12.75">
      <c r="A79" s="190" t="s">
        <v>410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2.75">
      <c r="A80" s="192" t="s">
        <v>409</v>
      </c>
      <c r="B80" s="79"/>
      <c r="C80" s="79"/>
      <c r="D80" s="79">
        <f>B80+C80</f>
        <v>0</v>
      </c>
      <c r="E80" s="79"/>
      <c r="F80" s="79"/>
      <c r="G80" s="79">
        <f>D80-E80</f>
        <v>0</v>
      </c>
    </row>
    <row r="81" spans="1:7" ht="25.5">
      <c r="A81" s="10" t="s">
        <v>408</v>
      </c>
      <c r="B81" s="79"/>
      <c r="C81" s="79"/>
      <c r="D81" s="79">
        <f>B81+C81</f>
        <v>0</v>
      </c>
      <c r="E81" s="79"/>
      <c r="F81" s="79"/>
      <c r="G81" s="79">
        <f>D81-E81</f>
        <v>0</v>
      </c>
    </row>
    <row r="82" spans="1:7" ht="12.75">
      <c r="A82" s="192" t="s">
        <v>407</v>
      </c>
      <c r="B82" s="79"/>
      <c r="C82" s="79"/>
      <c r="D82" s="79">
        <f>B82+C82</f>
        <v>0</v>
      </c>
      <c r="E82" s="79"/>
      <c r="F82" s="79"/>
      <c r="G82" s="79">
        <f>D82-E82</f>
        <v>0</v>
      </c>
    </row>
    <row r="83" spans="1:7" ht="12.75">
      <c r="A83" s="192" t="s">
        <v>406</v>
      </c>
      <c r="B83" s="79"/>
      <c r="C83" s="79"/>
      <c r="D83" s="79">
        <f>B83+C83</f>
        <v>0</v>
      </c>
      <c r="E83" s="79"/>
      <c r="F83" s="79"/>
      <c r="G83" s="79">
        <f>D83-E83</f>
        <v>0</v>
      </c>
    </row>
    <row r="84" spans="1:7" ht="12.75">
      <c r="A84" s="191"/>
      <c r="B84" s="79"/>
      <c r="C84" s="79"/>
      <c r="D84" s="79"/>
      <c r="E84" s="79"/>
      <c r="F84" s="79"/>
      <c r="G84" s="79"/>
    </row>
    <row r="85" spans="1:7" ht="12.75">
      <c r="A85" s="190" t="s">
        <v>313</v>
      </c>
      <c r="B85" s="76">
        <f>B11+B48</f>
        <v>11364105</v>
      </c>
      <c r="C85" s="76">
        <f>C11+C48</f>
        <v>0</v>
      </c>
      <c r="D85" s="76">
        <f>D11+D48</f>
        <v>11364105</v>
      </c>
      <c r="E85" s="76">
        <f>E11+E48</f>
        <v>2544938.67</v>
      </c>
      <c r="F85" s="76">
        <f>F11+F48</f>
        <v>2250849.7</v>
      </c>
      <c r="G85" s="76">
        <f>G11+G48</f>
        <v>8819166.33</v>
      </c>
    </row>
    <row r="86" spans="1:7" ht="13.5" thickBot="1">
      <c r="A86" s="189"/>
      <c r="B86" s="188"/>
      <c r="C86" s="188"/>
      <c r="D86" s="188"/>
      <c r="E86" s="188"/>
      <c r="F86" s="188"/>
      <c r="G86" s="18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72"/>
    </row>
    <row r="3" spans="2:8" ht="12.75">
      <c r="B3" s="120" t="s">
        <v>394</v>
      </c>
      <c r="C3" s="119"/>
      <c r="D3" s="119"/>
      <c r="E3" s="119"/>
      <c r="F3" s="119"/>
      <c r="G3" s="119"/>
      <c r="H3" s="171"/>
    </row>
    <row r="4" spans="2:8" ht="12.75">
      <c r="B4" s="120" t="s">
        <v>455</v>
      </c>
      <c r="C4" s="119"/>
      <c r="D4" s="119"/>
      <c r="E4" s="119"/>
      <c r="F4" s="119"/>
      <c r="G4" s="119"/>
      <c r="H4" s="171"/>
    </row>
    <row r="5" spans="2:8" ht="12.75">
      <c r="B5" s="120" t="s">
        <v>173</v>
      </c>
      <c r="C5" s="119"/>
      <c r="D5" s="119"/>
      <c r="E5" s="119"/>
      <c r="F5" s="119"/>
      <c r="G5" s="119"/>
      <c r="H5" s="171"/>
    </row>
    <row r="6" spans="2:8" ht="13.5" thickBot="1">
      <c r="B6" s="117" t="s">
        <v>1</v>
      </c>
      <c r="C6" s="116"/>
      <c r="D6" s="116"/>
      <c r="E6" s="116"/>
      <c r="F6" s="116"/>
      <c r="G6" s="116"/>
      <c r="H6" s="170"/>
    </row>
    <row r="7" spans="2:8" ht="13.5" thickBot="1">
      <c r="B7" s="144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6.25" thickBot="1">
      <c r="B8" s="141"/>
      <c r="C8" s="22" t="s">
        <v>242</v>
      </c>
      <c r="D8" s="22" t="s">
        <v>390</v>
      </c>
      <c r="E8" s="22" t="s">
        <v>389</v>
      </c>
      <c r="F8" s="22" t="s">
        <v>454</v>
      </c>
      <c r="G8" s="22" t="s">
        <v>210</v>
      </c>
      <c r="H8" s="110"/>
    </row>
    <row r="9" spans="2:8" ht="12.75">
      <c r="B9" s="202" t="s">
        <v>453</v>
      </c>
      <c r="C9" s="178">
        <f>C10+C11+C12+C15+C16+C19</f>
        <v>9314105</v>
      </c>
      <c r="D9" s="178">
        <f>D10+D11+D12+D15+D16+D19</f>
        <v>0</v>
      </c>
      <c r="E9" s="178">
        <f>E10+E11+E12+E15+E16+E19</f>
        <v>9314105</v>
      </c>
      <c r="F9" s="178">
        <f>F10+F11+F12+F15+F16+F19</f>
        <v>2021632.8</v>
      </c>
      <c r="G9" s="178">
        <f>G10+G11+G12+G15+G16+G19</f>
        <v>1727543.83</v>
      </c>
      <c r="H9" s="7">
        <f>E9-F9</f>
        <v>7292472.2</v>
      </c>
    </row>
    <row r="10" spans="2:8" ht="20.25" customHeight="1">
      <c r="B10" s="203" t="s">
        <v>451</v>
      </c>
      <c r="C10" s="178">
        <v>9314105</v>
      </c>
      <c r="D10" s="7">
        <v>0</v>
      </c>
      <c r="E10" s="9">
        <f>C10+D10</f>
        <v>9314105</v>
      </c>
      <c r="F10" s="7">
        <v>2021632.8</v>
      </c>
      <c r="G10" s="7">
        <v>1727543.83</v>
      </c>
      <c r="H10" s="9">
        <f>E10-F10</f>
        <v>7292472.2</v>
      </c>
    </row>
    <row r="11" spans="2:8" ht="12.75">
      <c r="B11" s="203" t="s">
        <v>450</v>
      </c>
      <c r="C11" s="178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3" t="s">
        <v>449</v>
      </c>
      <c r="C12" s="177">
        <f>SUM(C13:C14)</f>
        <v>0</v>
      </c>
      <c r="D12" s="177">
        <f>SUM(D13:D14)</f>
        <v>0</v>
      </c>
      <c r="E12" s="177">
        <f>SUM(E13:E14)</f>
        <v>0</v>
      </c>
      <c r="F12" s="177">
        <f>SUM(F13:F14)</f>
        <v>0</v>
      </c>
      <c r="G12" s="177">
        <f>SUM(G13:G14)</f>
        <v>0</v>
      </c>
      <c r="H12" s="9">
        <f>E12-F12</f>
        <v>0</v>
      </c>
    </row>
    <row r="13" spans="2:8" ht="12.75">
      <c r="B13" s="204" t="s">
        <v>448</v>
      </c>
      <c r="C13" s="178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04" t="s">
        <v>447</v>
      </c>
      <c r="C14" s="178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03" t="s">
        <v>446</v>
      </c>
      <c r="C15" s="178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3" t="s">
        <v>445</v>
      </c>
      <c r="C16" s="177">
        <f>C17+C18</f>
        <v>0</v>
      </c>
      <c r="D16" s="177">
        <f>D17+D18</f>
        <v>0</v>
      </c>
      <c r="E16" s="177">
        <f>E17+E18</f>
        <v>0</v>
      </c>
      <c r="F16" s="177">
        <f>F17+F18</f>
        <v>0</v>
      </c>
      <c r="G16" s="177">
        <f>G17+G18</f>
        <v>0</v>
      </c>
      <c r="H16" s="9">
        <f>E16-F16</f>
        <v>0</v>
      </c>
    </row>
    <row r="17" spans="2:8" ht="12.75">
      <c r="B17" s="204" t="s">
        <v>444</v>
      </c>
      <c r="C17" s="178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4" t="s">
        <v>443</v>
      </c>
      <c r="C18" s="178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3" t="s">
        <v>442</v>
      </c>
      <c r="C19" s="178"/>
      <c r="D19" s="7"/>
      <c r="E19" s="9">
        <f>C19+D19</f>
        <v>0</v>
      </c>
      <c r="F19" s="7"/>
      <c r="G19" s="7"/>
      <c r="H19" s="9">
        <f>E19-F19</f>
        <v>0</v>
      </c>
    </row>
    <row r="20" spans="2:8" ht="12.75">
      <c r="B20" s="203"/>
      <c r="C20" s="178"/>
      <c r="D20" s="7"/>
      <c r="E20" s="7"/>
      <c r="F20" s="7"/>
      <c r="G20" s="7"/>
      <c r="H20" s="9"/>
    </row>
    <row r="21" spans="2:8" ht="12.75">
      <c r="B21" s="202" t="s">
        <v>452</v>
      </c>
      <c r="C21" s="178">
        <f>C22+C23+C24+C27+C28+C31</f>
        <v>0</v>
      </c>
      <c r="D21" s="178">
        <f>D22+D23+D24+D27+D28+D31</f>
        <v>0</v>
      </c>
      <c r="E21" s="178">
        <f>E22+E23+E24+E27+E28+E31</f>
        <v>0</v>
      </c>
      <c r="F21" s="178">
        <f>F22+F23+F24+F27+F28+F31</f>
        <v>0</v>
      </c>
      <c r="G21" s="178">
        <f>G22+G23+G24+G27+G28+G31</f>
        <v>0</v>
      </c>
      <c r="H21" s="7">
        <f>E21-F21</f>
        <v>0</v>
      </c>
    </row>
    <row r="22" spans="2:8" ht="18.75" customHeight="1">
      <c r="B22" s="203" t="s">
        <v>451</v>
      </c>
      <c r="C22" s="178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3" t="s">
        <v>450</v>
      </c>
      <c r="C23" s="178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3" t="s">
        <v>449</v>
      </c>
      <c r="C24" s="177">
        <f>SUM(C25:C26)</f>
        <v>0</v>
      </c>
      <c r="D24" s="177">
        <f>SUM(D25:D26)</f>
        <v>0</v>
      </c>
      <c r="E24" s="177">
        <f>SUM(E25:E26)</f>
        <v>0</v>
      </c>
      <c r="F24" s="177">
        <f>SUM(F25:F26)</f>
        <v>0</v>
      </c>
      <c r="G24" s="177">
        <f>SUM(G25:G26)</f>
        <v>0</v>
      </c>
      <c r="H24" s="9">
        <f>E24-F24</f>
        <v>0</v>
      </c>
    </row>
    <row r="25" spans="2:8" ht="12.75">
      <c r="B25" s="204" t="s">
        <v>448</v>
      </c>
      <c r="C25" s="178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4" t="s">
        <v>447</v>
      </c>
      <c r="C26" s="178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3" t="s">
        <v>446</v>
      </c>
      <c r="C27" s="178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3" t="s">
        <v>445</v>
      </c>
      <c r="C28" s="177">
        <f>C29+C30</f>
        <v>0</v>
      </c>
      <c r="D28" s="177">
        <f>D29+D30</f>
        <v>0</v>
      </c>
      <c r="E28" s="177">
        <f>E29+E30</f>
        <v>0</v>
      </c>
      <c r="F28" s="177">
        <f>F29+F30</f>
        <v>0</v>
      </c>
      <c r="G28" s="177">
        <f>G29+G30</f>
        <v>0</v>
      </c>
      <c r="H28" s="9">
        <f>E28-F28</f>
        <v>0</v>
      </c>
    </row>
    <row r="29" spans="2:8" ht="12.75">
      <c r="B29" s="204" t="s">
        <v>444</v>
      </c>
      <c r="C29" s="178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4" t="s">
        <v>443</v>
      </c>
      <c r="C30" s="178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3" t="s">
        <v>442</v>
      </c>
      <c r="C31" s="178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2" t="s">
        <v>441</v>
      </c>
      <c r="C32" s="178">
        <f>C9+C21</f>
        <v>9314105</v>
      </c>
      <c r="D32" s="178">
        <f>D9+D21</f>
        <v>0</v>
      </c>
      <c r="E32" s="178">
        <f>E9+E21</f>
        <v>9314105</v>
      </c>
      <c r="F32" s="178">
        <f>F9+F21</f>
        <v>2021632.8</v>
      </c>
      <c r="G32" s="178">
        <f>G9+G21</f>
        <v>1727543.83</v>
      </c>
      <c r="H32" s="178">
        <f>H9+H21</f>
        <v>7292472.2</v>
      </c>
    </row>
    <row r="33" spans="2:8" ht="13.5" thickBot="1">
      <c r="B33" s="201"/>
      <c r="C33" s="200"/>
      <c r="D33" s="199"/>
      <c r="E33" s="199"/>
      <c r="F33" s="199"/>
      <c r="G33" s="199"/>
      <c r="H33" s="19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Ángel Jesús Ruiz Salazar</cp:lastModifiedBy>
  <cp:lastPrinted>2016-12-20T19:33:34Z</cp:lastPrinted>
  <dcterms:created xsi:type="dcterms:W3CDTF">2016-10-11T18:36:49Z</dcterms:created>
  <dcterms:modified xsi:type="dcterms:W3CDTF">2020-04-21T23:46:40Z</dcterms:modified>
  <cp:category/>
  <cp:version/>
  <cp:contentType/>
  <cp:contentStatus/>
</cp:coreProperties>
</file>